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Valhall_Langstone_Experiments\Valhall_Langstone_Data\Gravimetric_Analysis\Gravimetric_Analysis_Valhall_Langstone\"/>
    </mc:Choice>
  </mc:AlternateContent>
  <xr:revisionPtr revIDLastSave="0" documentId="13_ncr:1_{9D0CBA21-7A59-4A68-B7AB-69F22EF8EDBD}" xr6:coauthVersionLast="47" xr6:coauthVersionMax="47" xr10:uidLastSave="{00000000-0000-0000-0000-000000000000}"/>
  <bookViews>
    <workbookView xWindow="-28920" yWindow="-120" windowWidth="29040" windowHeight="16440" activeTab="2" xr2:uid="{60D26C92-43A1-4AF1-9499-FBCA0F3897B8}"/>
  </bookViews>
  <sheets>
    <sheet name="Control - Day 0" sheetId="1" r:id="rId1"/>
    <sheet name="Control - Day 28" sheetId="3" r:id="rId2"/>
    <sheet name="Control - CR" sheetId="5" r:id="rId3"/>
    <sheet name="Test - Day 0" sheetId="2" r:id="rId4"/>
    <sheet name="Test - Day 28" sheetId="4" r:id="rId5"/>
    <sheet name="Test - CR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5" l="1"/>
  <c r="B30" i="5"/>
  <c r="B21" i="6"/>
  <c r="B30" i="6" s="1"/>
  <c r="F26" i="5"/>
  <c r="E26" i="5"/>
  <c r="D26" i="5"/>
  <c r="C26" i="5"/>
  <c r="C35" i="5" s="1"/>
  <c r="B26" i="5"/>
  <c r="F25" i="5"/>
  <c r="E25" i="5"/>
  <c r="D25" i="5"/>
  <c r="D34" i="5" s="1"/>
  <c r="C25" i="5"/>
  <c r="B25" i="5"/>
  <c r="F24" i="5"/>
  <c r="E24" i="5"/>
  <c r="D24" i="5"/>
  <c r="C24" i="5"/>
  <c r="F23" i="5"/>
  <c r="F32" i="5" s="1"/>
  <c r="E23" i="5"/>
  <c r="D23" i="5"/>
  <c r="C23" i="5"/>
  <c r="B23" i="5"/>
  <c r="B32" i="5" s="1"/>
  <c r="F22" i="5"/>
  <c r="E22" i="5"/>
  <c r="D22" i="5"/>
  <c r="C22" i="5"/>
  <c r="B22" i="5"/>
  <c r="F21" i="5"/>
  <c r="E21" i="5"/>
  <c r="D21" i="5"/>
  <c r="D30" i="5" s="1"/>
  <c r="C21" i="5"/>
  <c r="B21" i="5"/>
  <c r="J17" i="5"/>
  <c r="I17" i="5"/>
  <c r="H17" i="5"/>
  <c r="G17" i="5"/>
  <c r="J16" i="5"/>
  <c r="I16" i="5"/>
  <c r="H16" i="5"/>
  <c r="G16" i="5"/>
  <c r="J15" i="5"/>
  <c r="I15" i="5"/>
  <c r="H15" i="5"/>
  <c r="G15" i="5"/>
  <c r="J14" i="5"/>
  <c r="I14" i="5"/>
  <c r="H14" i="5"/>
  <c r="G14" i="5"/>
  <c r="J13" i="5"/>
  <c r="I13" i="5"/>
  <c r="H13" i="5"/>
  <c r="G13" i="5"/>
  <c r="J12" i="5"/>
  <c r="I12" i="5"/>
  <c r="H12" i="5"/>
  <c r="G12" i="5"/>
  <c r="J8" i="5"/>
  <c r="I8" i="5"/>
  <c r="H8" i="5"/>
  <c r="G8" i="5"/>
  <c r="J7" i="5"/>
  <c r="I7" i="5"/>
  <c r="H7" i="5"/>
  <c r="G7" i="5"/>
  <c r="J6" i="5"/>
  <c r="I6" i="5"/>
  <c r="H6" i="5"/>
  <c r="G6" i="5"/>
  <c r="J5" i="5"/>
  <c r="I5" i="5"/>
  <c r="H5" i="5"/>
  <c r="G5" i="5"/>
  <c r="J4" i="5"/>
  <c r="I4" i="5"/>
  <c r="H4" i="5"/>
  <c r="G4" i="5"/>
  <c r="J3" i="5"/>
  <c r="I3" i="5"/>
  <c r="H3" i="5"/>
  <c r="G3" i="5"/>
  <c r="J15" i="6"/>
  <c r="J16" i="6"/>
  <c r="J17" i="6"/>
  <c r="I15" i="6"/>
  <c r="I16" i="6"/>
  <c r="I17" i="6"/>
  <c r="H15" i="6"/>
  <c r="H16" i="6"/>
  <c r="H17" i="6"/>
  <c r="G15" i="6"/>
  <c r="G16" i="6"/>
  <c r="G17" i="6"/>
  <c r="J6" i="6"/>
  <c r="J7" i="6"/>
  <c r="J8" i="6"/>
  <c r="I6" i="6"/>
  <c r="I7" i="6"/>
  <c r="I8" i="6"/>
  <c r="H6" i="6"/>
  <c r="H7" i="6"/>
  <c r="H8" i="6"/>
  <c r="G6" i="6"/>
  <c r="G7" i="6"/>
  <c r="G8" i="6"/>
  <c r="B24" i="6"/>
  <c r="B33" i="6" s="1"/>
  <c r="C24" i="6"/>
  <c r="C33" i="6" s="1"/>
  <c r="C52" i="6" s="1"/>
  <c r="D24" i="6"/>
  <c r="D33" i="6" s="1"/>
  <c r="D52" i="6" s="1"/>
  <c r="E24" i="6"/>
  <c r="F24" i="6"/>
  <c r="C25" i="6"/>
  <c r="C34" i="6" s="1"/>
  <c r="D25" i="6"/>
  <c r="D34" i="6" s="1"/>
  <c r="D53" i="6" s="1"/>
  <c r="E25" i="6"/>
  <c r="E34" i="6" s="1"/>
  <c r="E53" i="6" s="1"/>
  <c r="F25" i="6"/>
  <c r="F34" i="6" s="1"/>
  <c r="C26" i="6"/>
  <c r="D26" i="6"/>
  <c r="D35" i="6" s="1"/>
  <c r="E26" i="6"/>
  <c r="E35" i="6" s="1"/>
  <c r="F26" i="6"/>
  <c r="F35" i="6" s="1"/>
  <c r="F54" i="6" s="1"/>
  <c r="B25" i="6"/>
  <c r="B34" i="6" s="1"/>
  <c r="B26" i="6"/>
  <c r="I8" i="4"/>
  <c r="H8" i="4"/>
  <c r="G8" i="4"/>
  <c r="I7" i="4"/>
  <c r="H7" i="4"/>
  <c r="G7" i="4"/>
  <c r="I6" i="4"/>
  <c r="H6" i="4"/>
  <c r="G6" i="4"/>
  <c r="I5" i="4"/>
  <c r="H5" i="4"/>
  <c r="G5" i="4"/>
  <c r="I4" i="4"/>
  <c r="H4" i="4"/>
  <c r="G4" i="4"/>
  <c r="I3" i="4"/>
  <c r="H3" i="4"/>
  <c r="G3" i="4"/>
  <c r="I8" i="3"/>
  <c r="H8" i="3"/>
  <c r="G8" i="3"/>
  <c r="I7" i="3"/>
  <c r="H7" i="3"/>
  <c r="G7" i="3"/>
  <c r="I6" i="3"/>
  <c r="H6" i="3"/>
  <c r="G6" i="3"/>
  <c r="I5" i="3"/>
  <c r="H5" i="3"/>
  <c r="G5" i="3"/>
  <c r="I4" i="3"/>
  <c r="H4" i="3"/>
  <c r="G4" i="3"/>
  <c r="I3" i="3"/>
  <c r="H3" i="3"/>
  <c r="G3" i="3"/>
  <c r="F23" i="6"/>
  <c r="F32" i="6" s="1"/>
  <c r="E23" i="6"/>
  <c r="E32" i="6" s="1"/>
  <c r="D23" i="6"/>
  <c r="C23" i="6"/>
  <c r="C32" i="6" s="1"/>
  <c r="B23" i="6"/>
  <c r="B32" i="6" s="1"/>
  <c r="F22" i="6"/>
  <c r="F31" i="6" s="1"/>
  <c r="E22" i="6"/>
  <c r="E31" i="6" s="1"/>
  <c r="D22" i="6"/>
  <c r="D31" i="6" s="1"/>
  <c r="C22" i="6"/>
  <c r="B22" i="6"/>
  <c r="F21" i="6"/>
  <c r="F30" i="6" s="1"/>
  <c r="E21" i="6"/>
  <c r="E30" i="6" s="1"/>
  <c r="D21" i="6"/>
  <c r="D30" i="6" s="1"/>
  <c r="C21" i="6"/>
  <c r="J14" i="6"/>
  <c r="I14" i="6"/>
  <c r="H14" i="6"/>
  <c r="G14" i="6"/>
  <c r="J13" i="6"/>
  <c r="I13" i="6"/>
  <c r="H13" i="6"/>
  <c r="G13" i="6"/>
  <c r="J12" i="6"/>
  <c r="I12" i="6"/>
  <c r="H12" i="6"/>
  <c r="G12" i="6"/>
  <c r="J5" i="6"/>
  <c r="I5" i="6"/>
  <c r="H5" i="6"/>
  <c r="G5" i="6"/>
  <c r="J4" i="6"/>
  <c r="I4" i="6"/>
  <c r="H4" i="6"/>
  <c r="G4" i="6"/>
  <c r="J3" i="6"/>
  <c r="I3" i="6"/>
  <c r="H3" i="6"/>
  <c r="G3" i="6"/>
  <c r="I8" i="2"/>
  <c r="H8" i="2"/>
  <c r="G8" i="2"/>
  <c r="I7" i="2"/>
  <c r="H7" i="2"/>
  <c r="G7" i="2"/>
  <c r="I6" i="2"/>
  <c r="H6" i="2"/>
  <c r="G6" i="2"/>
  <c r="I5" i="2"/>
  <c r="H5" i="2"/>
  <c r="G5" i="2"/>
  <c r="I4" i="2"/>
  <c r="H4" i="2"/>
  <c r="G4" i="2"/>
  <c r="I3" i="2"/>
  <c r="H3" i="2"/>
  <c r="G3" i="2"/>
  <c r="I4" i="1"/>
  <c r="I5" i="1"/>
  <c r="I6" i="1"/>
  <c r="I7" i="1"/>
  <c r="I8" i="1"/>
  <c r="H4" i="1"/>
  <c r="H5" i="1"/>
  <c r="H6" i="1"/>
  <c r="H7" i="1"/>
  <c r="H8" i="1"/>
  <c r="G4" i="1"/>
  <c r="G5" i="1"/>
  <c r="G6" i="1"/>
  <c r="G7" i="1"/>
  <c r="G8" i="1"/>
  <c r="I3" i="1"/>
  <c r="H3" i="1"/>
  <c r="G3" i="1"/>
  <c r="F30" i="5" l="1"/>
  <c r="F39" i="5" s="1"/>
  <c r="E31" i="5"/>
  <c r="E50" i="5" s="1"/>
  <c r="C33" i="5"/>
  <c r="C52" i="5" s="1"/>
  <c r="B34" i="5"/>
  <c r="E35" i="5"/>
  <c r="J35" i="5" s="1"/>
  <c r="B31" i="5"/>
  <c r="B40" i="5" s="1"/>
  <c r="F31" i="5"/>
  <c r="F50" i="5" s="1"/>
  <c r="E32" i="5"/>
  <c r="D33" i="5"/>
  <c r="C34" i="5"/>
  <c r="C53" i="5" s="1"/>
  <c r="B35" i="5"/>
  <c r="G35" i="5" s="1"/>
  <c r="F35" i="5"/>
  <c r="F54" i="5" s="1"/>
  <c r="E30" i="5"/>
  <c r="E39" i="5" s="1"/>
  <c r="D31" i="5"/>
  <c r="C32" i="5"/>
  <c r="C51" i="5" s="1"/>
  <c r="B33" i="5"/>
  <c r="B52" i="5" s="1"/>
  <c r="F33" i="5"/>
  <c r="F52" i="5" s="1"/>
  <c r="E34" i="5"/>
  <c r="E43" i="5" s="1"/>
  <c r="D35" i="5"/>
  <c r="D44" i="5" s="1"/>
  <c r="B31" i="6"/>
  <c r="D32" i="5"/>
  <c r="D41" i="5" s="1"/>
  <c r="I26" i="6"/>
  <c r="G21" i="5"/>
  <c r="C30" i="5"/>
  <c r="C49" i="5" s="1"/>
  <c r="F34" i="5"/>
  <c r="F43" i="5" s="1"/>
  <c r="E33" i="5"/>
  <c r="E42" i="5" s="1"/>
  <c r="C31" i="5"/>
  <c r="C50" i="5" s="1"/>
  <c r="J23" i="5"/>
  <c r="E49" i="5"/>
  <c r="H21" i="5"/>
  <c r="G25" i="6"/>
  <c r="C31" i="6"/>
  <c r="C40" i="6" s="1"/>
  <c r="J24" i="6"/>
  <c r="C35" i="6"/>
  <c r="B35" i="6"/>
  <c r="B54" i="6" s="1"/>
  <c r="F33" i="6"/>
  <c r="F42" i="6" s="1"/>
  <c r="C30" i="6"/>
  <c r="C39" i="6" s="1"/>
  <c r="E33" i="6"/>
  <c r="D32" i="6"/>
  <c r="F53" i="6"/>
  <c r="E54" i="6"/>
  <c r="D54" i="6"/>
  <c r="E39" i="6"/>
  <c r="F39" i="6"/>
  <c r="G24" i="6"/>
  <c r="I24" i="6"/>
  <c r="G35" i="6"/>
  <c r="H26" i="6"/>
  <c r="J26" i="6"/>
  <c r="C53" i="6"/>
  <c r="H25" i="6"/>
  <c r="J25" i="6"/>
  <c r="H24" i="6"/>
  <c r="G26" i="6"/>
  <c r="I25" i="6"/>
  <c r="J24" i="5"/>
  <c r="G22" i="5"/>
  <c r="G25" i="5"/>
  <c r="G23" i="5"/>
  <c r="J25" i="5"/>
  <c r="J26" i="5"/>
  <c r="E41" i="5"/>
  <c r="E51" i="5"/>
  <c r="F40" i="5"/>
  <c r="B44" i="5"/>
  <c r="H35" i="5"/>
  <c r="D39" i="5"/>
  <c r="D49" i="5"/>
  <c r="C43" i="5"/>
  <c r="C44" i="5"/>
  <c r="D43" i="5"/>
  <c r="D53" i="5"/>
  <c r="D54" i="5"/>
  <c r="E53" i="5"/>
  <c r="F51" i="5"/>
  <c r="F41" i="5"/>
  <c r="J21" i="5"/>
  <c r="I22" i="5"/>
  <c r="I24" i="5"/>
  <c r="I26" i="5"/>
  <c r="J22" i="5"/>
  <c r="H23" i="5"/>
  <c r="I21" i="5"/>
  <c r="I23" i="5"/>
  <c r="I25" i="5"/>
  <c r="H25" i="5"/>
  <c r="G24" i="5"/>
  <c r="G26" i="5"/>
  <c r="H22" i="5"/>
  <c r="H24" i="5"/>
  <c r="H26" i="5"/>
  <c r="F43" i="6"/>
  <c r="D42" i="6"/>
  <c r="E43" i="6"/>
  <c r="C42" i="6"/>
  <c r="F44" i="6"/>
  <c r="D43" i="6"/>
  <c r="E44" i="6"/>
  <c r="D44" i="6"/>
  <c r="G34" i="6"/>
  <c r="B43" i="6"/>
  <c r="B53" i="6"/>
  <c r="J34" i="6"/>
  <c r="B52" i="6"/>
  <c r="B42" i="6"/>
  <c r="D49" i="6"/>
  <c r="B49" i="6"/>
  <c r="D40" i="6"/>
  <c r="E40" i="6"/>
  <c r="B51" i="6"/>
  <c r="F40" i="6"/>
  <c r="C51" i="6"/>
  <c r="E41" i="6"/>
  <c r="F41" i="6"/>
  <c r="F49" i="6"/>
  <c r="I22" i="6"/>
  <c r="G23" i="6"/>
  <c r="E49" i="6"/>
  <c r="J21" i="6"/>
  <c r="B50" i="6"/>
  <c r="H23" i="6"/>
  <c r="J22" i="6"/>
  <c r="G21" i="6"/>
  <c r="I23" i="6"/>
  <c r="H21" i="6"/>
  <c r="J23" i="6"/>
  <c r="I21" i="6"/>
  <c r="G22" i="6"/>
  <c r="H22" i="6"/>
  <c r="B42" i="5" l="1"/>
  <c r="C42" i="5"/>
  <c r="C41" i="5"/>
  <c r="F53" i="5"/>
  <c r="F44" i="5"/>
  <c r="F42" i="5"/>
  <c r="B54" i="5"/>
  <c r="E40" i="5"/>
  <c r="B50" i="5"/>
  <c r="E44" i="5"/>
  <c r="J44" i="5" s="1"/>
  <c r="D51" i="5"/>
  <c r="I35" i="5"/>
  <c r="E54" i="5"/>
  <c r="C39" i="5"/>
  <c r="I35" i="6"/>
  <c r="H33" i="6"/>
  <c r="I31" i="5"/>
  <c r="C40" i="5"/>
  <c r="G31" i="5"/>
  <c r="I33" i="6"/>
  <c r="H35" i="6"/>
  <c r="C44" i="6"/>
  <c r="C49" i="6"/>
  <c r="J35" i="6"/>
  <c r="G33" i="6"/>
  <c r="C54" i="6"/>
  <c r="I54" i="6" s="1"/>
  <c r="E42" i="6"/>
  <c r="J42" i="6" s="1"/>
  <c r="E52" i="5"/>
  <c r="H33" i="5"/>
  <c r="F49" i="5"/>
  <c r="J31" i="5"/>
  <c r="C54" i="5"/>
  <c r="J54" i="5" s="1"/>
  <c r="H31" i="5"/>
  <c r="F52" i="6"/>
  <c r="J33" i="6"/>
  <c r="E52" i="6"/>
  <c r="B44" i="6"/>
  <c r="J54" i="6"/>
  <c r="I34" i="6"/>
  <c r="H34" i="6"/>
  <c r="C43" i="6"/>
  <c r="I43" i="6" s="1"/>
  <c r="G33" i="5"/>
  <c r="H34" i="5"/>
  <c r="B53" i="5"/>
  <c r="J34" i="5"/>
  <c r="B43" i="5"/>
  <c r="G34" i="5"/>
  <c r="I34" i="5"/>
  <c r="H30" i="5"/>
  <c r="G30" i="5"/>
  <c r="B49" i="5"/>
  <c r="J30" i="5"/>
  <c r="I30" i="5"/>
  <c r="B39" i="5"/>
  <c r="D42" i="5"/>
  <c r="D52" i="5"/>
  <c r="I33" i="5"/>
  <c r="B51" i="5"/>
  <c r="J32" i="5"/>
  <c r="H32" i="5"/>
  <c r="I32" i="5"/>
  <c r="B41" i="5"/>
  <c r="G32" i="5"/>
  <c r="D40" i="5"/>
  <c r="D50" i="5"/>
  <c r="I50" i="5" s="1"/>
  <c r="J33" i="5"/>
  <c r="H44" i="5"/>
  <c r="G44" i="5"/>
  <c r="I44" i="5"/>
  <c r="H53" i="6"/>
  <c r="G53" i="6"/>
  <c r="J53" i="6"/>
  <c r="I53" i="6"/>
  <c r="D39" i="6"/>
  <c r="D50" i="6"/>
  <c r="B39" i="6"/>
  <c r="F51" i="6"/>
  <c r="H30" i="6"/>
  <c r="J32" i="6"/>
  <c r="I30" i="6"/>
  <c r="B41" i="6"/>
  <c r="C50" i="6"/>
  <c r="G32" i="6"/>
  <c r="J30" i="6"/>
  <c r="E51" i="6"/>
  <c r="F50" i="6"/>
  <c r="G30" i="6"/>
  <c r="E50" i="6"/>
  <c r="H32" i="6"/>
  <c r="C41" i="6"/>
  <c r="I32" i="6"/>
  <c r="D41" i="6"/>
  <c r="D51" i="6"/>
  <c r="I31" i="6"/>
  <c r="B40" i="6"/>
  <c r="H31" i="6"/>
  <c r="G31" i="6"/>
  <c r="J31" i="6"/>
  <c r="J42" i="5" l="1"/>
  <c r="G42" i="6"/>
  <c r="G54" i="5"/>
  <c r="I40" i="5"/>
  <c r="H52" i="6"/>
  <c r="G54" i="6"/>
  <c r="I42" i="6"/>
  <c r="H42" i="6"/>
  <c r="J44" i="6"/>
  <c r="G42" i="5"/>
  <c r="G52" i="6"/>
  <c r="H44" i="6"/>
  <c r="J52" i="5"/>
  <c r="G43" i="6"/>
  <c r="I44" i="6"/>
  <c r="H54" i="6"/>
  <c r="G44" i="6"/>
  <c r="H54" i="5"/>
  <c r="I54" i="5"/>
  <c r="H52" i="5"/>
  <c r="G52" i="5"/>
  <c r="G40" i="5"/>
  <c r="I52" i="6"/>
  <c r="J52" i="6"/>
  <c r="G55" i="6"/>
  <c r="H45" i="6"/>
  <c r="J43" i="6"/>
  <c r="G45" i="6"/>
  <c r="G39" i="6"/>
  <c r="H43" i="6"/>
  <c r="H55" i="6"/>
  <c r="I52" i="5"/>
  <c r="I42" i="5"/>
  <c r="J50" i="5"/>
  <c r="J40" i="5"/>
  <c r="I51" i="5"/>
  <c r="H51" i="5"/>
  <c r="G51" i="5"/>
  <c r="J51" i="5"/>
  <c r="H40" i="5"/>
  <c r="H42" i="5"/>
  <c r="J41" i="5"/>
  <c r="I41" i="5"/>
  <c r="G41" i="5"/>
  <c r="H41" i="5"/>
  <c r="G45" i="5"/>
  <c r="J39" i="5"/>
  <c r="H45" i="5"/>
  <c r="I39" i="5"/>
  <c r="H39" i="5"/>
  <c r="G39" i="5"/>
  <c r="G50" i="5"/>
  <c r="H50" i="5"/>
  <c r="J43" i="5"/>
  <c r="I43" i="5"/>
  <c r="H43" i="5"/>
  <c r="G43" i="5"/>
  <c r="I53" i="5"/>
  <c r="H53" i="5"/>
  <c r="G53" i="5"/>
  <c r="J53" i="5"/>
  <c r="H55" i="5"/>
  <c r="I49" i="5"/>
  <c r="G55" i="5"/>
  <c r="H49" i="5"/>
  <c r="G49" i="5"/>
  <c r="J49" i="5"/>
  <c r="H39" i="6"/>
  <c r="J39" i="6"/>
  <c r="I39" i="6"/>
  <c r="I41" i="6"/>
  <c r="H41" i="6"/>
  <c r="G41" i="6"/>
  <c r="J41" i="6"/>
  <c r="G49" i="6"/>
  <c r="J49" i="6"/>
  <c r="H49" i="6"/>
  <c r="I49" i="6"/>
  <c r="J40" i="6"/>
  <c r="I40" i="6"/>
  <c r="H40" i="6"/>
  <c r="G40" i="6"/>
  <c r="J51" i="6"/>
  <c r="I51" i="6"/>
  <c r="H51" i="6"/>
  <c r="G51" i="6"/>
  <c r="I50" i="6" l="1"/>
  <c r="J50" i="6"/>
  <c r="H50" i="6"/>
  <c r="G50" i="6"/>
</calcChain>
</file>

<file path=xl/sharedStrings.xml><?xml version="1.0" encoding="utf-8"?>
<sst xmlns="http://schemas.openxmlformats.org/spreadsheetml/2006/main" count="155" uniqueCount="38">
  <si>
    <t>Control</t>
  </si>
  <si>
    <t>Weight</t>
  </si>
  <si>
    <t>AR</t>
  </si>
  <si>
    <t>Average</t>
  </si>
  <si>
    <t>Max</t>
  </si>
  <si>
    <t>Min</t>
  </si>
  <si>
    <t>Sample</t>
  </si>
  <si>
    <t>Day 0</t>
  </si>
  <si>
    <t>StDev</t>
  </si>
  <si>
    <t>CR</t>
  </si>
  <si>
    <t>Corrosion Rate</t>
  </si>
  <si>
    <t>* K value changes based on A units</t>
  </si>
  <si>
    <t>K</t>
  </si>
  <si>
    <t>Constant</t>
  </si>
  <si>
    <t>3.45*10^6 mpy</t>
  </si>
  <si>
    <t>8.76*10^4 mm/y</t>
  </si>
  <si>
    <t>T</t>
  </si>
  <si>
    <t>Time of exposure</t>
  </si>
  <si>
    <t>days</t>
  </si>
  <si>
    <t>hours</t>
  </si>
  <si>
    <t>Day 28</t>
  </si>
  <si>
    <t>A</t>
  </si>
  <si>
    <t>Area in cm2</t>
  </si>
  <si>
    <t>one surface</t>
  </si>
  <si>
    <t>two surfaces</t>
  </si>
  <si>
    <t>W</t>
  </si>
  <si>
    <t>Mass loss in grams</t>
  </si>
  <si>
    <t>D</t>
  </si>
  <si>
    <t>Density on g/cm3</t>
  </si>
  <si>
    <t>Corrosion rate formula</t>
  </si>
  <si>
    <t>Weight Loss</t>
  </si>
  <si>
    <t>CR = (K*W)/(A*T*D)</t>
  </si>
  <si>
    <t>Wash weight loss (g)</t>
  </si>
  <si>
    <t>Weight Loss - Wash Adjusted</t>
  </si>
  <si>
    <t>Corrosion Rate (mpy)</t>
  </si>
  <si>
    <t>Corrosion Rate (mm/y)</t>
  </si>
  <si>
    <t>Test</t>
  </si>
  <si>
    <t>Carbon Steel 1018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</si>
</sst>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2" borderId="2" xfId="0" applyNumberFormat="1" applyFill="1" applyBorder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0" fillId="0" borderId="20" xfId="0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2" fillId="0" borderId="2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CAB22-8EE0-46F3-AE1C-AE383F2A9A47}">
  <dimension ref="A1:I11"/>
  <sheetViews>
    <sheetView workbookViewId="0">
      <selection activeCell="K2" sqref="K2"/>
    </sheetView>
  </sheetViews>
  <sheetFormatPr defaultRowHeight="15" x14ac:dyDescent="0.25"/>
  <sheetData>
    <row r="1" spans="1:9" ht="15.75" thickBot="1" x14ac:dyDescent="0.3">
      <c r="A1" s="2" t="s">
        <v>0</v>
      </c>
      <c r="B1" s="39" t="s">
        <v>1</v>
      </c>
      <c r="C1" s="40"/>
      <c r="D1" s="40"/>
      <c r="E1" s="40"/>
      <c r="F1" s="41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1">
        <v>5</v>
      </c>
      <c r="G2" s="11" t="s">
        <v>3</v>
      </c>
      <c r="H2" s="12" t="s">
        <v>4</v>
      </c>
      <c r="I2" s="12" t="s">
        <v>5</v>
      </c>
    </row>
    <row r="3" spans="1:9" x14ac:dyDescent="0.25">
      <c r="A3" s="3">
        <v>1</v>
      </c>
      <c r="B3" s="6">
        <v>3.6871800000000001</v>
      </c>
      <c r="C3" s="6">
        <v>3.6871200000000002</v>
      </c>
      <c r="D3" s="6">
        <v>3.6871200000000002</v>
      </c>
      <c r="E3" s="6">
        <v>3.6870400000000001</v>
      </c>
      <c r="F3" s="8">
        <v>3.6870500000000002</v>
      </c>
      <c r="G3" s="6">
        <f>AVERAGE(B3:F3)</f>
        <v>3.6871020000000003</v>
      </c>
      <c r="H3" s="6">
        <f>MAX(B3:F3)</f>
        <v>3.6871800000000001</v>
      </c>
      <c r="I3" s="6">
        <f>MIN(B3:F3)</f>
        <v>3.6870400000000001</v>
      </c>
    </row>
    <row r="4" spans="1:9" x14ac:dyDescent="0.25">
      <c r="A4" s="4">
        <v>2</v>
      </c>
      <c r="B4" s="7">
        <v>3.6850800000000001</v>
      </c>
      <c r="C4" s="7">
        <v>3.6850100000000001</v>
      </c>
      <c r="D4" s="7">
        <v>3.6849400000000001</v>
      </c>
      <c r="E4" s="7">
        <v>3.6850000000000001</v>
      </c>
      <c r="F4" s="9">
        <v>3.6849400000000001</v>
      </c>
      <c r="G4" s="7">
        <f t="shared" ref="G4:G8" si="0">AVERAGE(B4:F4)</f>
        <v>3.6849940000000005</v>
      </c>
      <c r="H4" s="7">
        <f t="shared" ref="H4:H8" si="1">MAX(B4:F4)</f>
        <v>3.6850800000000001</v>
      </c>
      <c r="I4" s="7">
        <f t="shared" ref="I4:I8" si="2">MIN(B4:F4)</f>
        <v>3.6849400000000001</v>
      </c>
    </row>
    <row r="5" spans="1:9" x14ac:dyDescent="0.25">
      <c r="A5" s="4">
        <v>3</v>
      </c>
      <c r="B5" s="7">
        <v>3.66811</v>
      </c>
      <c r="C5" s="7">
        <v>3.6680799999999998</v>
      </c>
      <c r="D5" s="7">
        <v>3.66805</v>
      </c>
      <c r="E5" s="7">
        <v>3.6680799999999998</v>
      </c>
      <c r="F5" s="9">
        <v>3.6680299999999999</v>
      </c>
      <c r="G5" s="7">
        <f t="shared" si="0"/>
        <v>3.6680700000000002</v>
      </c>
      <c r="H5" s="7">
        <f t="shared" si="1"/>
        <v>3.66811</v>
      </c>
      <c r="I5" s="7">
        <f t="shared" si="2"/>
        <v>3.6680299999999999</v>
      </c>
    </row>
    <row r="6" spans="1:9" x14ac:dyDescent="0.25">
      <c r="A6" s="4">
        <v>4</v>
      </c>
      <c r="B6" s="7">
        <v>3.5826099999999999</v>
      </c>
      <c r="C6" s="7">
        <v>3.5825300000000002</v>
      </c>
      <c r="D6" s="7">
        <v>3.5825399999999998</v>
      </c>
      <c r="E6" s="7">
        <v>3.5825999999999998</v>
      </c>
      <c r="F6" s="9">
        <v>3.5825399999999998</v>
      </c>
      <c r="G6" s="7">
        <f t="shared" si="0"/>
        <v>3.5825639999999992</v>
      </c>
      <c r="H6" s="7">
        <f t="shared" si="1"/>
        <v>3.5826099999999999</v>
      </c>
      <c r="I6" s="7">
        <f t="shared" si="2"/>
        <v>3.5825300000000002</v>
      </c>
    </row>
    <row r="7" spans="1:9" x14ac:dyDescent="0.25">
      <c r="A7" s="4">
        <v>5</v>
      </c>
      <c r="B7" s="7">
        <v>3.60778</v>
      </c>
      <c r="C7" s="7">
        <v>3.60771</v>
      </c>
      <c r="D7" s="7">
        <v>3.60772</v>
      </c>
      <c r="E7" s="7">
        <v>3.60771</v>
      </c>
      <c r="F7" s="9">
        <v>3.6076700000000002</v>
      </c>
      <c r="G7" s="7">
        <f t="shared" si="0"/>
        <v>3.6077179999999998</v>
      </c>
      <c r="H7" s="7">
        <f t="shared" si="1"/>
        <v>3.60778</v>
      </c>
      <c r="I7" s="7">
        <f t="shared" si="2"/>
        <v>3.6076700000000002</v>
      </c>
    </row>
    <row r="8" spans="1:9" x14ac:dyDescent="0.25">
      <c r="A8" s="4">
        <v>6</v>
      </c>
      <c r="B8" s="7">
        <v>3.6059100000000002</v>
      </c>
      <c r="C8" s="7">
        <v>3.60582</v>
      </c>
      <c r="D8" s="7">
        <v>3.60589</v>
      </c>
      <c r="E8" s="7">
        <v>3.60589</v>
      </c>
      <c r="F8" s="9">
        <v>3.6058400000000002</v>
      </c>
      <c r="G8" s="7">
        <f t="shared" si="0"/>
        <v>3.6058700000000004</v>
      </c>
      <c r="H8" s="7">
        <f t="shared" si="1"/>
        <v>3.6059100000000002</v>
      </c>
      <c r="I8" s="7">
        <f t="shared" si="2"/>
        <v>3.60582</v>
      </c>
    </row>
    <row r="11" spans="1:9" x14ac:dyDescent="0.25">
      <c r="A11" s="5"/>
      <c r="B11" s="5"/>
      <c r="C11" s="5"/>
      <c r="D11" s="5"/>
      <c r="E11" s="5"/>
      <c r="F11" s="5"/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9DD81-A2BD-450D-9F2B-3D656DFE4BC7}">
  <dimension ref="A1:I11"/>
  <sheetViews>
    <sheetView workbookViewId="0">
      <selection activeCell="K2" sqref="K2"/>
    </sheetView>
  </sheetViews>
  <sheetFormatPr defaultRowHeight="15" x14ac:dyDescent="0.25"/>
  <sheetData>
    <row r="1" spans="1:9" ht="15.75" thickBot="1" x14ac:dyDescent="0.3">
      <c r="A1" s="2" t="s">
        <v>0</v>
      </c>
      <c r="B1" s="39" t="s">
        <v>1</v>
      </c>
      <c r="C1" s="40"/>
      <c r="D1" s="40"/>
      <c r="E1" s="40"/>
      <c r="F1" s="41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32">
        <v>5</v>
      </c>
      <c r="G2" s="11" t="s">
        <v>3</v>
      </c>
      <c r="H2" s="12" t="s">
        <v>4</v>
      </c>
      <c r="I2" s="12" t="s">
        <v>5</v>
      </c>
    </row>
    <row r="3" spans="1:9" x14ac:dyDescent="0.25">
      <c r="A3" s="3">
        <v>1</v>
      </c>
      <c r="B3" s="6">
        <v>3.6738300000000002</v>
      </c>
      <c r="C3" s="6">
        <v>3.6738499999999998</v>
      </c>
      <c r="D3" s="6">
        <v>3.6737899999999999</v>
      </c>
      <c r="E3" s="6">
        <v>3.6737799999999998</v>
      </c>
      <c r="F3" s="8">
        <v>3.6736900000000001</v>
      </c>
      <c r="G3" s="6">
        <f>AVERAGE(B3:F3)</f>
        <v>3.6737880000000005</v>
      </c>
      <c r="H3" s="6">
        <f>MAX(B3:F3)</f>
        <v>3.6738499999999998</v>
      </c>
      <c r="I3" s="6">
        <f>MIN(B3:F3)</f>
        <v>3.6736900000000001</v>
      </c>
    </row>
    <row r="4" spans="1:9" x14ac:dyDescent="0.25">
      <c r="A4" s="4">
        <v>2</v>
      </c>
      <c r="B4" s="7">
        <v>3.67238</v>
      </c>
      <c r="C4" s="7">
        <v>3.67231</v>
      </c>
      <c r="D4" s="7">
        <v>3.6722899999999998</v>
      </c>
      <c r="E4" s="7">
        <v>3.6722899999999998</v>
      </c>
      <c r="F4" s="9">
        <v>3.6722199999999998</v>
      </c>
      <c r="G4" s="7">
        <f t="shared" ref="G4:G8" si="0">AVERAGE(B4:F4)</f>
        <v>3.6722980000000001</v>
      </c>
      <c r="H4" s="7">
        <f t="shared" ref="H4:H8" si="1">MAX(B4:F4)</f>
        <v>3.67238</v>
      </c>
      <c r="I4" s="7">
        <f t="shared" ref="I4:I8" si="2">MIN(B4:F4)</f>
        <v>3.6722199999999998</v>
      </c>
    </row>
    <row r="5" spans="1:9" x14ac:dyDescent="0.25">
      <c r="A5" s="4">
        <v>3</v>
      </c>
      <c r="B5" s="7">
        <v>3.5682100000000001</v>
      </c>
      <c r="C5" s="7">
        <v>3.5681600000000002</v>
      </c>
      <c r="D5" s="7">
        <v>3.5682800000000001</v>
      </c>
      <c r="E5" s="7">
        <v>3.5682399999999999</v>
      </c>
      <c r="F5" s="9">
        <v>3.56812</v>
      </c>
      <c r="G5" s="7">
        <f t="shared" si="0"/>
        <v>3.5682020000000003</v>
      </c>
      <c r="H5" s="7">
        <f t="shared" si="1"/>
        <v>3.5682800000000001</v>
      </c>
      <c r="I5" s="7">
        <f t="shared" si="2"/>
        <v>3.56812</v>
      </c>
    </row>
    <row r="6" spans="1:9" x14ac:dyDescent="0.25">
      <c r="A6" s="4">
        <v>4</v>
      </c>
      <c r="B6" s="7">
        <v>3.6587800000000001</v>
      </c>
      <c r="C6" s="7">
        <v>3.6587499999999999</v>
      </c>
      <c r="D6" s="7">
        <v>3.6587999999999998</v>
      </c>
      <c r="E6" s="7">
        <v>3.6587499999999999</v>
      </c>
      <c r="F6" s="9">
        <v>3.6588099999999999</v>
      </c>
      <c r="G6" s="7">
        <f t="shared" si="0"/>
        <v>3.6587779999999994</v>
      </c>
      <c r="H6" s="7">
        <f t="shared" si="1"/>
        <v>3.6588099999999999</v>
      </c>
      <c r="I6" s="7">
        <f t="shared" si="2"/>
        <v>3.6587499999999999</v>
      </c>
    </row>
    <row r="7" spans="1:9" x14ac:dyDescent="0.25">
      <c r="A7" s="4">
        <v>5</v>
      </c>
      <c r="B7" s="7">
        <v>3.5997699999999999</v>
      </c>
      <c r="C7" s="7">
        <v>3.5997499999999998</v>
      </c>
      <c r="D7" s="7">
        <v>3.5997599999999998</v>
      </c>
      <c r="E7" s="7">
        <v>3.59979</v>
      </c>
      <c r="F7" s="9">
        <v>3.5997400000000002</v>
      </c>
      <c r="G7" s="7">
        <f t="shared" si="0"/>
        <v>3.5997619999999997</v>
      </c>
      <c r="H7" s="7">
        <f t="shared" si="1"/>
        <v>3.59979</v>
      </c>
      <c r="I7" s="7">
        <f t="shared" si="2"/>
        <v>3.5997400000000002</v>
      </c>
    </row>
    <row r="8" spans="1:9" x14ac:dyDescent="0.25">
      <c r="A8" s="4">
        <v>6</v>
      </c>
      <c r="B8" s="7">
        <v>3.5999099999999999</v>
      </c>
      <c r="C8" s="7">
        <v>3.59985</v>
      </c>
      <c r="D8" s="7">
        <v>3.5998800000000002</v>
      </c>
      <c r="E8" s="7">
        <v>3.5998600000000001</v>
      </c>
      <c r="F8" s="9">
        <v>3.59978</v>
      </c>
      <c r="G8" s="7">
        <f t="shared" si="0"/>
        <v>3.5998559999999999</v>
      </c>
      <c r="H8" s="7">
        <f t="shared" si="1"/>
        <v>3.5999099999999999</v>
      </c>
      <c r="I8" s="7">
        <f t="shared" si="2"/>
        <v>3.59978</v>
      </c>
    </row>
    <row r="11" spans="1:9" x14ac:dyDescent="0.25">
      <c r="A11" s="5"/>
      <c r="B11" s="5"/>
      <c r="C11" s="5"/>
      <c r="D11" s="5"/>
      <c r="E11" s="5"/>
      <c r="F11" s="5"/>
    </row>
  </sheetData>
  <mergeCells count="1"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06918-6351-4DC1-BE8A-C7487261FC78}">
  <dimension ref="A1:V55"/>
  <sheetViews>
    <sheetView tabSelected="1" topLeftCell="A23" zoomScaleNormal="100" workbookViewId="0">
      <selection activeCell="N36" sqref="N36"/>
    </sheetView>
  </sheetViews>
  <sheetFormatPr defaultRowHeight="15" x14ac:dyDescent="0.25"/>
  <cols>
    <col min="8" max="8" width="12" bestFit="1" customWidth="1"/>
    <col min="12" max="12" width="3.28515625" customWidth="1"/>
    <col min="15" max="15" width="13.5703125" bestFit="1" customWidth="1"/>
    <col min="16" max="16" width="19.42578125" customWidth="1"/>
  </cols>
  <sheetData>
    <row r="1" spans="1:16" ht="15.75" thickBot="1" x14ac:dyDescent="0.3">
      <c r="A1" s="13" t="s">
        <v>6</v>
      </c>
      <c r="B1" s="52" t="s">
        <v>7</v>
      </c>
      <c r="C1" s="53"/>
      <c r="D1" s="53"/>
      <c r="E1" s="53"/>
      <c r="F1" s="54"/>
      <c r="G1" s="13"/>
      <c r="H1" s="17"/>
      <c r="I1" s="5"/>
      <c r="J1" s="5"/>
    </row>
    <row r="2" spans="1:16" ht="15.75" thickBot="1" x14ac:dyDescent="0.3">
      <c r="A2" s="13" t="s">
        <v>2</v>
      </c>
      <c r="B2" s="33">
        <v>1</v>
      </c>
      <c r="C2" s="34">
        <v>2</v>
      </c>
      <c r="D2" s="34">
        <v>3</v>
      </c>
      <c r="E2" s="34">
        <v>4</v>
      </c>
      <c r="F2" s="35">
        <v>5</v>
      </c>
      <c r="G2" s="18" t="s">
        <v>3</v>
      </c>
      <c r="H2" s="19" t="s">
        <v>8</v>
      </c>
      <c r="I2" s="19" t="s">
        <v>4</v>
      </c>
      <c r="J2" s="20" t="s">
        <v>5</v>
      </c>
      <c r="L2" s="21" t="s">
        <v>9</v>
      </c>
      <c r="M2" s="55" t="s">
        <v>10</v>
      </c>
      <c r="N2" s="56"/>
      <c r="O2" s="27"/>
      <c r="P2" s="28" t="s">
        <v>11</v>
      </c>
    </row>
    <row r="3" spans="1:16" x14ac:dyDescent="0.25">
      <c r="A3" s="3">
        <v>1</v>
      </c>
      <c r="B3" s="6">
        <v>3.6871800000000001</v>
      </c>
      <c r="C3" s="6">
        <v>3.6871200000000002</v>
      </c>
      <c r="D3" s="6">
        <v>3.6871200000000002</v>
      </c>
      <c r="E3" s="6">
        <v>3.6870400000000001</v>
      </c>
      <c r="F3" s="8">
        <v>3.6870500000000002</v>
      </c>
      <c r="G3" s="3">
        <f>AVERAGE(B3:F3)</f>
        <v>3.6871020000000003</v>
      </c>
      <c r="H3" s="3">
        <f>STDEV(B3:F3)</f>
        <v>5.7619441163559262E-5</v>
      </c>
      <c r="I3" s="3">
        <f>MAX(B3:F3)</f>
        <v>3.6871800000000001</v>
      </c>
      <c r="J3" s="3">
        <f>MIN(B3:F3)</f>
        <v>3.6870400000000001</v>
      </c>
      <c r="L3" s="42" t="s">
        <v>12</v>
      </c>
      <c r="M3" s="44" t="s">
        <v>13</v>
      </c>
      <c r="N3" s="45"/>
      <c r="O3" s="23" t="s">
        <v>14</v>
      </c>
      <c r="P3" s="23" t="s">
        <v>15</v>
      </c>
    </row>
    <row r="4" spans="1:16" ht="15.75" thickBot="1" x14ac:dyDescent="0.3">
      <c r="A4" s="4">
        <v>2</v>
      </c>
      <c r="B4" s="7">
        <v>3.6850800000000001</v>
      </c>
      <c r="C4" s="7">
        <v>3.6850100000000001</v>
      </c>
      <c r="D4" s="7">
        <v>3.6849400000000001</v>
      </c>
      <c r="E4" s="7">
        <v>3.6850000000000001</v>
      </c>
      <c r="F4" s="9">
        <v>3.6849400000000001</v>
      </c>
      <c r="G4" s="3">
        <f t="shared" ref="G4:G8" si="0">AVERAGE(B4:F4)</f>
        <v>3.6849940000000005</v>
      </c>
      <c r="H4" s="3">
        <f t="shared" ref="H4:H8" si="1">STDEV(B4:F4)</f>
        <v>5.8137767415004938E-5</v>
      </c>
      <c r="I4" s="3">
        <f t="shared" ref="I4:I8" si="2">MAX(B4:F4)</f>
        <v>3.6850800000000001</v>
      </c>
      <c r="J4" s="3">
        <f t="shared" ref="J4:J8" si="3">MIN(B4:F4)</f>
        <v>3.6849400000000001</v>
      </c>
      <c r="L4" s="43"/>
      <c r="M4" s="46"/>
      <c r="N4" s="47"/>
      <c r="O4" s="24">
        <v>3450000</v>
      </c>
      <c r="P4" s="24">
        <v>87600</v>
      </c>
    </row>
    <row r="5" spans="1:16" x14ac:dyDescent="0.25">
      <c r="A5" s="4">
        <v>3</v>
      </c>
      <c r="B5" s="7">
        <v>3.66811</v>
      </c>
      <c r="C5" s="7">
        <v>3.6680799999999998</v>
      </c>
      <c r="D5" s="7">
        <v>3.66805</v>
      </c>
      <c r="E5" s="7">
        <v>3.6680799999999998</v>
      </c>
      <c r="F5" s="9">
        <v>3.6680299999999999</v>
      </c>
      <c r="G5" s="3">
        <f t="shared" si="0"/>
        <v>3.6680700000000002</v>
      </c>
      <c r="H5" s="3">
        <f t="shared" si="1"/>
        <v>3.0822070014830682E-5</v>
      </c>
      <c r="I5" s="3">
        <f t="shared" si="2"/>
        <v>3.66811</v>
      </c>
      <c r="J5" s="3">
        <f t="shared" si="3"/>
        <v>3.6680299999999999</v>
      </c>
      <c r="L5" s="42" t="s">
        <v>16</v>
      </c>
      <c r="M5" s="44" t="s">
        <v>17</v>
      </c>
      <c r="N5" s="45"/>
      <c r="O5" s="23">
        <v>28</v>
      </c>
      <c r="P5" s="23">
        <v>672</v>
      </c>
    </row>
    <row r="6" spans="1:16" ht="15.75" thickBot="1" x14ac:dyDescent="0.3">
      <c r="A6" s="36">
        <v>4</v>
      </c>
      <c r="B6" s="7">
        <v>3.5826099999999999</v>
      </c>
      <c r="C6" s="7">
        <v>3.5825300000000002</v>
      </c>
      <c r="D6" s="7">
        <v>3.5825399999999998</v>
      </c>
      <c r="E6" s="7">
        <v>3.5825999999999998</v>
      </c>
      <c r="F6" s="9">
        <v>3.5825399999999998</v>
      </c>
      <c r="G6" s="3">
        <f t="shared" si="0"/>
        <v>3.5825639999999992</v>
      </c>
      <c r="H6" s="3">
        <f t="shared" si="1"/>
        <v>3.781534080228524E-5</v>
      </c>
      <c r="I6" s="3">
        <f t="shared" si="2"/>
        <v>3.5826099999999999</v>
      </c>
      <c r="J6" s="3">
        <f t="shared" si="3"/>
        <v>3.5825300000000002</v>
      </c>
      <c r="L6" s="43"/>
      <c r="M6" s="46"/>
      <c r="N6" s="47"/>
      <c r="O6" s="24" t="s">
        <v>18</v>
      </c>
      <c r="P6" s="24" t="s">
        <v>19</v>
      </c>
    </row>
    <row r="7" spans="1:16" x14ac:dyDescent="0.25">
      <c r="A7" s="36">
        <v>5</v>
      </c>
      <c r="B7" s="7">
        <v>3.60778</v>
      </c>
      <c r="C7" s="7">
        <v>3.60771</v>
      </c>
      <c r="D7" s="7">
        <v>3.60772</v>
      </c>
      <c r="E7" s="7">
        <v>3.60771</v>
      </c>
      <c r="F7" s="9">
        <v>3.6076700000000002</v>
      </c>
      <c r="G7" s="3">
        <f t="shared" si="0"/>
        <v>3.6077179999999998</v>
      </c>
      <c r="H7" s="3">
        <f t="shared" si="1"/>
        <v>3.9623225512269262E-5</v>
      </c>
      <c r="I7" s="3">
        <f t="shared" si="2"/>
        <v>3.60778</v>
      </c>
      <c r="J7" s="3">
        <f t="shared" si="3"/>
        <v>3.6076700000000002</v>
      </c>
      <c r="L7" s="42" t="s">
        <v>21</v>
      </c>
      <c r="M7" s="44" t="s">
        <v>22</v>
      </c>
      <c r="N7" s="45"/>
      <c r="O7" s="23">
        <v>1.2667999999999999</v>
      </c>
      <c r="P7" s="23">
        <v>2.5335999999999999</v>
      </c>
    </row>
    <row r="8" spans="1:16" ht="15.75" thickBot="1" x14ac:dyDescent="0.3">
      <c r="A8" s="36">
        <v>6</v>
      </c>
      <c r="B8" s="7">
        <v>3.6059100000000002</v>
      </c>
      <c r="C8" s="7">
        <v>3.60582</v>
      </c>
      <c r="D8" s="7">
        <v>3.60589</v>
      </c>
      <c r="E8" s="7">
        <v>3.60589</v>
      </c>
      <c r="F8" s="9">
        <v>3.6058400000000002</v>
      </c>
      <c r="G8" s="3">
        <f t="shared" si="0"/>
        <v>3.6058700000000004</v>
      </c>
      <c r="H8" s="3">
        <f t="shared" si="1"/>
        <v>3.8078865529335754E-5</v>
      </c>
      <c r="I8" s="3">
        <f t="shared" si="2"/>
        <v>3.6059100000000002</v>
      </c>
      <c r="J8" s="3">
        <f t="shared" si="3"/>
        <v>3.60582</v>
      </c>
      <c r="L8" s="43"/>
      <c r="M8" s="46"/>
      <c r="N8" s="47"/>
      <c r="O8" s="24" t="s">
        <v>23</v>
      </c>
      <c r="P8" s="24" t="s">
        <v>24</v>
      </c>
    </row>
    <row r="9" spans="1:16" ht="15.75" thickBot="1" x14ac:dyDescent="0.3">
      <c r="L9" s="21" t="s">
        <v>25</v>
      </c>
      <c r="M9" s="55" t="s">
        <v>26</v>
      </c>
      <c r="N9" s="56"/>
      <c r="O9" s="22"/>
      <c r="P9" s="22"/>
    </row>
    <row r="10" spans="1:16" ht="15.75" thickBot="1" x14ac:dyDescent="0.3">
      <c r="A10" s="13" t="s">
        <v>6</v>
      </c>
      <c r="B10" s="49" t="s">
        <v>20</v>
      </c>
      <c r="C10" s="50"/>
      <c r="D10" s="50"/>
      <c r="E10" s="50"/>
      <c r="F10" s="51"/>
      <c r="G10" s="13"/>
      <c r="H10" s="17"/>
      <c r="I10" s="5"/>
      <c r="J10" s="5"/>
      <c r="L10" s="21" t="s">
        <v>27</v>
      </c>
      <c r="M10" s="55" t="s">
        <v>28</v>
      </c>
      <c r="N10" s="56"/>
      <c r="O10" s="21">
        <v>7.87</v>
      </c>
      <c r="P10" s="22"/>
    </row>
    <row r="11" spans="1:16" ht="15.75" thickBot="1" x14ac:dyDescent="0.3">
      <c r="A11" s="13" t="s">
        <v>2</v>
      </c>
      <c r="B11" s="33">
        <v>1</v>
      </c>
      <c r="C11" s="34">
        <v>2</v>
      </c>
      <c r="D11" s="34">
        <v>3</v>
      </c>
      <c r="E11" s="34">
        <v>4</v>
      </c>
      <c r="F11" s="35">
        <v>5</v>
      </c>
      <c r="G11" s="18" t="s">
        <v>3</v>
      </c>
      <c r="H11" s="19" t="s">
        <v>8</v>
      </c>
      <c r="I11" s="19" t="s">
        <v>4</v>
      </c>
      <c r="J11" s="20" t="s">
        <v>5</v>
      </c>
      <c r="L11" s="22"/>
      <c r="M11" s="22"/>
      <c r="N11" s="22"/>
      <c r="O11" s="22"/>
      <c r="P11" s="22"/>
    </row>
    <row r="12" spans="1:16" ht="15.75" thickBot="1" x14ac:dyDescent="0.3">
      <c r="A12" s="3">
        <v>1</v>
      </c>
      <c r="B12" s="6">
        <v>3.6738300000000002</v>
      </c>
      <c r="C12" s="6">
        <v>3.6738499999999998</v>
      </c>
      <c r="D12" s="6">
        <v>3.6737899999999999</v>
      </c>
      <c r="E12" s="6">
        <v>3.6737799999999998</v>
      </c>
      <c r="F12" s="8">
        <v>3.6736900000000001</v>
      </c>
      <c r="G12" s="3">
        <f>AVERAGE(B12:F12)</f>
        <v>3.6737880000000005</v>
      </c>
      <c r="H12" s="3">
        <f>STDEV(B12:F12)</f>
        <v>6.1806148561391227E-5</v>
      </c>
      <c r="I12" s="3">
        <f>MAX(B12:F12)</f>
        <v>3.6738499999999998</v>
      </c>
      <c r="J12" s="3">
        <f>MIN(B12:F12)</f>
        <v>3.6736900000000001</v>
      </c>
      <c r="L12" s="57" t="s">
        <v>29</v>
      </c>
      <c r="M12" s="58"/>
      <c r="N12" s="59"/>
      <c r="O12" s="22"/>
    </row>
    <row r="13" spans="1:16" ht="15.75" thickBot="1" x14ac:dyDescent="0.3">
      <c r="A13" s="4">
        <v>2</v>
      </c>
      <c r="B13" s="7">
        <v>3.67238</v>
      </c>
      <c r="C13" s="7">
        <v>3.67231</v>
      </c>
      <c r="D13" s="7">
        <v>3.6722899999999998</v>
      </c>
      <c r="E13" s="7">
        <v>3.6722899999999998</v>
      </c>
      <c r="F13" s="9">
        <v>3.6722199999999998</v>
      </c>
      <c r="G13" s="3">
        <f t="shared" ref="G13:G17" si="4">AVERAGE(B13:F13)</f>
        <v>3.6722980000000001</v>
      </c>
      <c r="H13" s="3">
        <f t="shared" ref="H13:H17" si="5">STDEV(B13:F13)</f>
        <v>5.7183913822047171E-5</v>
      </c>
      <c r="I13" s="3">
        <f t="shared" ref="I13:I17" si="6">MAX(B13:F13)</f>
        <v>3.67238</v>
      </c>
      <c r="J13" s="3">
        <f t="shared" ref="J13:J17" si="7">MIN(B13:F13)</f>
        <v>3.6722199999999998</v>
      </c>
      <c r="L13" s="60" t="s">
        <v>31</v>
      </c>
      <c r="M13" s="61"/>
      <c r="N13" s="62"/>
      <c r="O13" s="25"/>
    </row>
    <row r="14" spans="1:16" ht="15.75" thickBot="1" x14ac:dyDescent="0.3">
      <c r="A14" s="36">
        <v>3</v>
      </c>
      <c r="B14" s="64">
        <v>3.6587800000000001</v>
      </c>
      <c r="C14" s="64">
        <v>3.6587499999999999</v>
      </c>
      <c r="D14" s="64">
        <v>3.6587999999999998</v>
      </c>
      <c r="E14" s="64">
        <v>3.6587499999999999</v>
      </c>
      <c r="F14" s="65">
        <v>3.6588099999999999</v>
      </c>
      <c r="G14" s="3">
        <f t="shared" si="4"/>
        <v>3.6587779999999994</v>
      </c>
      <c r="H14" s="3">
        <f t="shared" si="5"/>
        <v>2.7748873850988951E-5</v>
      </c>
      <c r="I14" s="3">
        <f t="shared" si="6"/>
        <v>3.6588099999999999</v>
      </c>
      <c r="J14" s="3">
        <f t="shared" si="7"/>
        <v>3.6587499999999999</v>
      </c>
      <c r="P14" s="21" t="s">
        <v>32</v>
      </c>
    </row>
    <row r="15" spans="1:16" ht="15.75" thickBot="1" x14ac:dyDescent="0.3">
      <c r="A15" s="36">
        <v>4</v>
      </c>
      <c r="B15" s="66">
        <v>3.5682100000000001</v>
      </c>
      <c r="C15" s="66">
        <v>3.5681600000000002</v>
      </c>
      <c r="D15" s="66">
        <v>3.5682800000000001</v>
      </c>
      <c r="E15" s="66">
        <v>3.5682399999999999</v>
      </c>
      <c r="F15" s="66">
        <v>3.56812</v>
      </c>
      <c r="G15" s="3">
        <f t="shared" si="4"/>
        <v>3.5682020000000003</v>
      </c>
      <c r="H15" s="3">
        <f t="shared" si="5"/>
        <v>6.3403469936584549E-5</v>
      </c>
      <c r="I15" s="3">
        <f t="shared" si="6"/>
        <v>3.5682800000000001</v>
      </c>
      <c r="J15" s="3">
        <f t="shared" si="7"/>
        <v>3.56812</v>
      </c>
      <c r="M15" s="38" t="s">
        <v>2</v>
      </c>
      <c r="N15" s="48" t="s">
        <v>37</v>
      </c>
      <c r="O15" s="48"/>
      <c r="P15" s="26">
        <v>8.8407407407419133E-4</v>
      </c>
    </row>
    <row r="16" spans="1:16" x14ac:dyDescent="0.25">
      <c r="A16" s="36">
        <v>5</v>
      </c>
      <c r="B16" s="66">
        <v>3.5997699999999999</v>
      </c>
      <c r="C16" s="66">
        <v>3.5997499999999998</v>
      </c>
      <c r="D16" s="66">
        <v>3.5997599999999998</v>
      </c>
      <c r="E16" s="66">
        <v>3.59979</v>
      </c>
      <c r="F16" s="66">
        <v>3.5997400000000002</v>
      </c>
      <c r="G16" s="3">
        <f t="shared" si="4"/>
        <v>3.5997619999999997</v>
      </c>
      <c r="H16" s="3">
        <f t="shared" si="5"/>
        <v>1.923538406167038E-5</v>
      </c>
      <c r="I16" s="3">
        <f t="shared" si="6"/>
        <v>3.59979</v>
      </c>
      <c r="J16" s="3">
        <f t="shared" si="7"/>
        <v>3.5997400000000002</v>
      </c>
    </row>
    <row r="17" spans="1:22" x14ac:dyDescent="0.25">
      <c r="A17" s="36">
        <v>6</v>
      </c>
      <c r="B17" s="66">
        <v>3.5999099999999999</v>
      </c>
      <c r="C17" s="66">
        <v>3.59985</v>
      </c>
      <c r="D17" s="66">
        <v>3.5998800000000002</v>
      </c>
      <c r="E17" s="66">
        <v>3.5998600000000001</v>
      </c>
      <c r="F17" s="66">
        <v>3.59978</v>
      </c>
      <c r="G17" s="3">
        <f t="shared" si="4"/>
        <v>3.5998559999999999</v>
      </c>
      <c r="H17" s="3">
        <f t="shared" si="5"/>
        <v>4.8270073544605902E-5</v>
      </c>
      <c r="I17" s="3">
        <f t="shared" si="6"/>
        <v>3.5999099999999999</v>
      </c>
      <c r="J17" s="3">
        <f t="shared" si="7"/>
        <v>3.59978</v>
      </c>
    </row>
    <row r="18" spans="1:22" ht="15.75" thickBot="1" x14ac:dyDescent="0.3">
      <c r="A18" s="67"/>
      <c r="B18" s="67"/>
      <c r="C18" s="67"/>
      <c r="D18" s="67"/>
      <c r="E18" s="67"/>
      <c r="F18" s="67"/>
      <c r="R18">
        <v>3.6587800000000001</v>
      </c>
      <c r="S18">
        <v>3.6587499999999999</v>
      </c>
      <c r="T18">
        <v>3.6587999999999998</v>
      </c>
      <c r="U18">
        <v>3.6587499999999999</v>
      </c>
      <c r="V18">
        <v>3.6588099999999999</v>
      </c>
    </row>
    <row r="19" spans="1:22" ht="15.75" thickBot="1" x14ac:dyDescent="0.3">
      <c r="A19" s="68" t="s">
        <v>6</v>
      </c>
      <c r="B19" s="69" t="s">
        <v>30</v>
      </c>
      <c r="C19" s="70"/>
      <c r="D19" s="70"/>
      <c r="E19" s="70"/>
      <c r="F19" s="71"/>
      <c r="G19" s="13"/>
      <c r="H19" s="17"/>
      <c r="I19" s="5"/>
      <c r="J19" s="5"/>
      <c r="R19">
        <v>3.5682100000000001</v>
      </c>
      <c r="S19">
        <v>3.5681600000000002</v>
      </c>
      <c r="T19">
        <v>3.5682800000000001</v>
      </c>
      <c r="U19">
        <v>3.5682399999999999</v>
      </c>
      <c r="V19">
        <v>3.56812</v>
      </c>
    </row>
    <row r="20" spans="1:22" ht="15.75" thickBot="1" x14ac:dyDescent="0.3">
      <c r="A20" s="68" t="s">
        <v>2</v>
      </c>
      <c r="B20" s="72">
        <v>1</v>
      </c>
      <c r="C20" s="73">
        <v>2</v>
      </c>
      <c r="D20" s="73">
        <v>3</v>
      </c>
      <c r="E20" s="73">
        <v>4</v>
      </c>
      <c r="F20" s="74">
        <v>5</v>
      </c>
      <c r="G20" s="18" t="s">
        <v>3</v>
      </c>
      <c r="H20" s="19" t="s">
        <v>8</v>
      </c>
      <c r="I20" s="19" t="s">
        <v>4</v>
      </c>
      <c r="J20" s="20" t="s">
        <v>5</v>
      </c>
      <c r="R20">
        <v>3.6587800000000001</v>
      </c>
      <c r="S20">
        <v>3.6587499999999999</v>
      </c>
      <c r="T20">
        <v>3.6587999999999998</v>
      </c>
      <c r="U20">
        <v>3.6587499999999999</v>
      </c>
      <c r="V20">
        <v>3.6588099999999999</v>
      </c>
    </row>
    <row r="21" spans="1:22" x14ac:dyDescent="0.25">
      <c r="A21" s="63">
        <v>1</v>
      </c>
      <c r="B21" s="63">
        <f t="shared" ref="B21:F23" si="8">B3-B12</f>
        <v>1.3349999999999973E-2</v>
      </c>
      <c r="C21" s="63">
        <f t="shared" si="8"/>
        <v>1.3270000000000337E-2</v>
      </c>
      <c r="D21" s="63">
        <f t="shared" si="8"/>
        <v>1.3330000000000286E-2</v>
      </c>
      <c r="E21" s="63">
        <f t="shared" si="8"/>
        <v>1.3260000000000272E-2</v>
      </c>
      <c r="F21" s="63">
        <f t="shared" si="8"/>
        <v>1.3360000000000039E-2</v>
      </c>
      <c r="G21" s="3">
        <f>AVERAGE(B21:F21)</f>
        <v>1.3314000000000182E-2</v>
      </c>
      <c r="H21" s="3">
        <f>STDEV(B21:F21)</f>
        <v>4.6151923036726648E-5</v>
      </c>
      <c r="I21" s="3">
        <f>MAX(B21:F21)</f>
        <v>1.3360000000000039E-2</v>
      </c>
      <c r="J21" s="3">
        <f>MIN(B21:F21)</f>
        <v>1.3260000000000272E-2</v>
      </c>
    </row>
    <row r="22" spans="1:22" x14ac:dyDescent="0.25">
      <c r="A22" s="36">
        <v>2</v>
      </c>
      <c r="B22" s="63">
        <f t="shared" si="8"/>
        <v>1.2700000000000156E-2</v>
      </c>
      <c r="C22" s="63">
        <f t="shared" si="8"/>
        <v>1.2700000000000156E-2</v>
      </c>
      <c r="D22" s="63">
        <f t="shared" si="8"/>
        <v>1.2650000000000272E-2</v>
      </c>
      <c r="E22" s="63">
        <f t="shared" si="8"/>
        <v>1.2710000000000221E-2</v>
      </c>
      <c r="F22" s="63">
        <f t="shared" si="8"/>
        <v>1.2720000000000287E-2</v>
      </c>
      <c r="G22" s="3">
        <f t="shared" ref="G22:G26" si="9">AVERAGE(B22:F22)</f>
        <v>1.2696000000000218E-2</v>
      </c>
      <c r="H22" s="3">
        <f t="shared" ref="H22:H26" si="10">STDEV(B22:F22)</f>
        <v>2.7018512172200577E-5</v>
      </c>
      <c r="I22" s="3">
        <f t="shared" ref="I22:I26" si="11">MAX(B22:F22)</f>
        <v>1.2720000000000287E-2</v>
      </c>
      <c r="J22" s="3">
        <f t="shared" ref="J22:J26" si="12">MIN(B22:F22)</f>
        <v>1.2650000000000272E-2</v>
      </c>
    </row>
    <row r="23" spans="1:22" x14ac:dyDescent="0.25">
      <c r="A23" s="36">
        <v>3</v>
      </c>
      <c r="B23" s="63">
        <f t="shared" si="8"/>
        <v>9.3299999999998384E-3</v>
      </c>
      <c r="C23" s="63">
        <f t="shared" si="8"/>
        <v>9.3299999999998384E-3</v>
      </c>
      <c r="D23" s="63">
        <f t="shared" si="8"/>
        <v>9.2500000000002025E-3</v>
      </c>
      <c r="E23" s="63">
        <f t="shared" si="8"/>
        <v>9.3299999999998384E-3</v>
      </c>
      <c r="F23" s="63">
        <f t="shared" si="8"/>
        <v>9.220000000000006E-3</v>
      </c>
      <c r="G23" s="3">
        <f t="shared" si="9"/>
        <v>9.2919999999999444E-3</v>
      </c>
      <c r="H23" s="3">
        <f t="shared" si="10"/>
        <v>5.3103672189278234E-5</v>
      </c>
      <c r="I23" s="3">
        <f t="shared" si="11"/>
        <v>9.3299999999998384E-3</v>
      </c>
      <c r="J23" s="3">
        <f t="shared" si="12"/>
        <v>9.220000000000006E-3</v>
      </c>
    </row>
    <row r="24" spans="1:22" x14ac:dyDescent="0.25">
      <c r="A24" s="36">
        <v>4</v>
      </c>
      <c r="B24" s="75">
        <f>B6-B15</f>
        <v>1.4399999999999746E-2</v>
      </c>
      <c r="C24" s="63">
        <f t="shared" ref="B24:F26" si="13">C6-C15</f>
        <v>1.4369999999999994E-2</v>
      </c>
      <c r="D24" s="63">
        <f t="shared" si="13"/>
        <v>1.4259999999999717E-2</v>
      </c>
      <c r="E24" s="63">
        <f t="shared" si="13"/>
        <v>1.4359999999999928E-2</v>
      </c>
      <c r="F24" s="63">
        <f t="shared" si="13"/>
        <v>1.4419999999999877E-2</v>
      </c>
      <c r="G24" s="3">
        <f t="shared" si="9"/>
        <v>1.4361999999999852E-2</v>
      </c>
      <c r="H24" s="3">
        <f t="shared" si="10"/>
        <v>6.180614856149901E-5</v>
      </c>
      <c r="I24" s="3">
        <f t="shared" si="11"/>
        <v>1.4419999999999877E-2</v>
      </c>
      <c r="J24" s="3">
        <f t="shared" si="12"/>
        <v>1.4259999999999717E-2</v>
      </c>
    </row>
    <row r="25" spans="1:22" x14ac:dyDescent="0.25">
      <c r="A25" s="36">
        <v>5</v>
      </c>
      <c r="B25" s="63">
        <f t="shared" si="13"/>
        <v>8.0100000000000726E-3</v>
      </c>
      <c r="C25" s="63">
        <f t="shared" si="13"/>
        <v>7.9600000000001891E-3</v>
      </c>
      <c r="D25" s="63">
        <f t="shared" si="13"/>
        <v>7.9600000000001891E-3</v>
      </c>
      <c r="E25" s="63">
        <f t="shared" si="13"/>
        <v>7.9199999999999271E-3</v>
      </c>
      <c r="F25" s="63">
        <f t="shared" si="13"/>
        <v>7.9299999999999926E-3</v>
      </c>
      <c r="G25" s="3">
        <f t="shared" si="9"/>
        <v>7.9560000000000741E-3</v>
      </c>
      <c r="H25" s="3">
        <f t="shared" si="10"/>
        <v>3.5071355833559182E-5</v>
      </c>
      <c r="I25" s="3">
        <f t="shared" si="11"/>
        <v>8.0100000000000726E-3</v>
      </c>
      <c r="J25" s="3">
        <f t="shared" si="12"/>
        <v>7.9199999999999271E-3</v>
      </c>
    </row>
    <row r="26" spans="1:22" x14ac:dyDescent="0.25">
      <c r="A26" s="36">
        <v>6</v>
      </c>
      <c r="B26" s="63">
        <f t="shared" si="13"/>
        <v>6.0000000000002274E-3</v>
      </c>
      <c r="C26" s="63">
        <f t="shared" si="13"/>
        <v>5.9700000000000308E-3</v>
      </c>
      <c r="D26" s="63">
        <f t="shared" si="13"/>
        <v>6.0099999999998488E-3</v>
      </c>
      <c r="E26" s="63">
        <f t="shared" si="13"/>
        <v>6.0299999999999798E-3</v>
      </c>
      <c r="F26" s="63">
        <f t="shared" si="13"/>
        <v>6.0600000000001764E-3</v>
      </c>
      <c r="G26" s="3">
        <f t="shared" si="9"/>
        <v>6.0140000000000523E-3</v>
      </c>
      <c r="H26" s="3">
        <f t="shared" si="10"/>
        <v>3.3615472627971884E-5</v>
      </c>
      <c r="I26" s="3">
        <f t="shared" si="11"/>
        <v>6.0600000000001764E-3</v>
      </c>
      <c r="J26" s="3">
        <f t="shared" si="12"/>
        <v>5.9700000000000308E-3</v>
      </c>
    </row>
    <row r="27" spans="1:22" ht="15.75" thickBot="1" x14ac:dyDescent="0.3">
      <c r="A27" s="67"/>
      <c r="B27" s="67"/>
      <c r="C27" s="67"/>
      <c r="D27" s="67"/>
      <c r="E27" s="67"/>
      <c r="F27" s="67"/>
    </row>
    <row r="28" spans="1:22" ht="15.75" thickBot="1" x14ac:dyDescent="0.3">
      <c r="A28" s="68" t="s">
        <v>6</v>
      </c>
      <c r="B28" s="69" t="s">
        <v>33</v>
      </c>
      <c r="C28" s="70"/>
      <c r="D28" s="70"/>
      <c r="E28" s="70"/>
      <c r="F28" s="71"/>
      <c r="G28" s="13"/>
      <c r="H28" s="17"/>
      <c r="I28" s="5"/>
      <c r="J28" s="5"/>
    </row>
    <row r="29" spans="1:22" ht="15.75" thickBot="1" x14ac:dyDescent="0.3">
      <c r="A29" s="68" t="s">
        <v>2</v>
      </c>
      <c r="B29" s="72">
        <v>1</v>
      </c>
      <c r="C29" s="73">
        <v>2</v>
      </c>
      <c r="D29" s="73">
        <v>3</v>
      </c>
      <c r="E29" s="73">
        <v>4</v>
      </c>
      <c r="F29" s="74">
        <v>5</v>
      </c>
      <c r="G29" s="18" t="s">
        <v>3</v>
      </c>
      <c r="H29" s="19" t="s">
        <v>8</v>
      </c>
      <c r="I29" s="19" t="s">
        <v>4</v>
      </c>
      <c r="J29" s="20" t="s">
        <v>5</v>
      </c>
    </row>
    <row r="30" spans="1:22" x14ac:dyDescent="0.25">
      <c r="A30" s="63">
        <v>1</v>
      </c>
      <c r="B30" s="75">
        <f>B21-$P$15</f>
        <v>1.2465925925925781E-2</v>
      </c>
      <c r="C30" s="75">
        <f t="shared" ref="C30:F30" si="14">C21-$P$15</f>
        <v>1.2385925925926146E-2</v>
      </c>
      <c r="D30" s="75">
        <f t="shared" si="14"/>
        <v>1.2445925925926095E-2</v>
      </c>
      <c r="E30" s="75">
        <f t="shared" si="14"/>
        <v>1.237592592592608E-2</v>
      </c>
      <c r="F30" s="75">
        <f t="shared" si="14"/>
        <v>1.2475925925925847E-2</v>
      </c>
      <c r="G30" s="3">
        <f>AVERAGE(B30:F30)</f>
        <v>1.242992592592599E-2</v>
      </c>
      <c r="H30" s="3">
        <f>STDEV(B30:F30)</f>
        <v>4.6151923036726648E-5</v>
      </c>
      <c r="I30" s="3">
        <f>MAX(B30:F30)</f>
        <v>1.2475925925925847E-2</v>
      </c>
      <c r="J30" s="3">
        <f>MIN(B30:F30)</f>
        <v>1.237592592592608E-2</v>
      </c>
    </row>
    <row r="31" spans="1:22" x14ac:dyDescent="0.25">
      <c r="A31" s="36">
        <v>2</v>
      </c>
      <c r="B31" s="75">
        <f t="shared" ref="B31:F31" si="15">B22-$P$15</f>
        <v>1.1815925925925964E-2</v>
      </c>
      <c r="C31" s="75">
        <f t="shared" si="15"/>
        <v>1.1815925925925964E-2</v>
      </c>
      <c r="D31" s="75">
        <f t="shared" si="15"/>
        <v>1.1765925925926081E-2</v>
      </c>
      <c r="E31" s="75">
        <f t="shared" si="15"/>
        <v>1.182592592592603E-2</v>
      </c>
      <c r="F31" s="75">
        <f t="shared" si="15"/>
        <v>1.1835925925926095E-2</v>
      </c>
      <c r="G31" s="3">
        <f t="shared" ref="G31:G35" si="16">AVERAGE(B31:F31)</f>
        <v>1.1811925925926028E-2</v>
      </c>
      <c r="H31" s="3">
        <f t="shared" ref="H31:H35" si="17">STDEV(B31:F31)</f>
        <v>2.7018512172200573E-5</v>
      </c>
      <c r="I31" s="3">
        <f t="shared" ref="I31:I35" si="18">MAX(B31:F31)</f>
        <v>1.1835925925926095E-2</v>
      </c>
      <c r="J31" s="3">
        <f t="shared" ref="J31:J35" si="19">MIN(B31:F31)</f>
        <v>1.1765925925926081E-2</v>
      </c>
    </row>
    <row r="32" spans="1:22" x14ac:dyDescent="0.25">
      <c r="A32" s="36">
        <v>3</v>
      </c>
      <c r="B32" s="75">
        <f t="shared" ref="B32:F32" si="20">B23-$P$15</f>
        <v>8.4459259259256469E-3</v>
      </c>
      <c r="C32" s="75">
        <f t="shared" si="20"/>
        <v>8.4459259259256469E-3</v>
      </c>
      <c r="D32" s="75">
        <f t="shared" si="20"/>
        <v>8.365925925926011E-3</v>
      </c>
      <c r="E32" s="75">
        <f t="shared" si="20"/>
        <v>8.4459259259256469E-3</v>
      </c>
      <c r="F32" s="75">
        <f t="shared" si="20"/>
        <v>8.3359259259258144E-3</v>
      </c>
      <c r="G32" s="3">
        <f t="shared" si="16"/>
        <v>8.4079259259257529E-3</v>
      </c>
      <c r="H32" s="3">
        <f t="shared" si="17"/>
        <v>5.3103672189278234E-5</v>
      </c>
      <c r="I32" s="3">
        <f t="shared" si="18"/>
        <v>8.4459259259256469E-3</v>
      </c>
      <c r="J32" s="3">
        <f t="shared" si="19"/>
        <v>8.3359259259258144E-3</v>
      </c>
    </row>
    <row r="33" spans="1:10" x14ac:dyDescent="0.25">
      <c r="A33" s="36">
        <v>4</v>
      </c>
      <c r="B33" s="75">
        <f t="shared" ref="B33:F33" si="21">B24-$P$15</f>
        <v>1.3515925925925555E-2</v>
      </c>
      <c r="C33" s="75">
        <f>C24-$P$15</f>
        <v>1.3485925925925802E-2</v>
      </c>
      <c r="D33" s="75">
        <f t="shared" si="21"/>
        <v>1.3375925925925526E-2</v>
      </c>
      <c r="E33" s="75">
        <f t="shared" si="21"/>
        <v>1.3475925925925737E-2</v>
      </c>
      <c r="F33" s="75">
        <f t="shared" si="21"/>
        <v>1.3535925925925686E-2</v>
      </c>
      <c r="G33" s="3">
        <f t="shared" si="16"/>
        <v>1.3477925925925661E-2</v>
      </c>
      <c r="H33" s="3">
        <f t="shared" si="17"/>
        <v>6.180614856149901E-5</v>
      </c>
      <c r="I33" s="3">
        <f t="shared" si="18"/>
        <v>1.3535925925925686E-2</v>
      </c>
      <c r="J33" s="3">
        <f t="shared" si="19"/>
        <v>1.3375925925925526E-2</v>
      </c>
    </row>
    <row r="34" spans="1:10" x14ac:dyDescent="0.25">
      <c r="A34" s="36">
        <v>5</v>
      </c>
      <c r="B34" s="75">
        <f t="shared" ref="B34:F34" si="22">B25-$P$15</f>
        <v>7.1259259259258811E-3</v>
      </c>
      <c r="C34" s="75">
        <f t="shared" si="22"/>
        <v>7.0759259259259976E-3</v>
      </c>
      <c r="D34" s="75">
        <f t="shared" si="22"/>
        <v>7.0759259259259976E-3</v>
      </c>
      <c r="E34" s="75">
        <f t="shared" si="22"/>
        <v>7.0359259259257356E-3</v>
      </c>
      <c r="F34" s="75">
        <f t="shared" si="22"/>
        <v>7.0459259259258011E-3</v>
      </c>
      <c r="G34" s="3">
        <f t="shared" si="16"/>
        <v>7.0719259259258826E-3</v>
      </c>
      <c r="H34" s="3">
        <f t="shared" si="17"/>
        <v>3.5071355833559182E-5</v>
      </c>
      <c r="I34" s="3">
        <f t="shared" si="18"/>
        <v>7.1259259259258811E-3</v>
      </c>
      <c r="J34" s="3">
        <f t="shared" si="19"/>
        <v>7.0359259259257356E-3</v>
      </c>
    </row>
    <row r="35" spans="1:10" x14ac:dyDescent="0.25">
      <c r="A35" s="36">
        <v>6</v>
      </c>
      <c r="B35" s="75">
        <f t="shared" ref="B35:F35" si="23">B26-$P$15</f>
        <v>5.1159259259260358E-3</v>
      </c>
      <c r="C35" s="75">
        <f t="shared" si="23"/>
        <v>5.0859259259258393E-3</v>
      </c>
      <c r="D35" s="75">
        <f t="shared" si="23"/>
        <v>5.1259259259256573E-3</v>
      </c>
      <c r="E35" s="75">
        <f t="shared" si="23"/>
        <v>5.1459259259257883E-3</v>
      </c>
      <c r="F35" s="75">
        <f t="shared" si="23"/>
        <v>5.1759259259259848E-3</v>
      </c>
      <c r="G35" s="3">
        <f t="shared" si="16"/>
        <v>5.1299259259258616E-3</v>
      </c>
      <c r="H35" s="3">
        <f t="shared" si="17"/>
        <v>3.3615472627971884E-5</v>
      </c>
      <c r="I35" s="3">
        <f t="shared" si="18"/>
        <v>5.1759259259259848E-3</v>
      </c>
      <c r="J35" s="3">
        <f t="shared" si="19"/>
        <v>5.0859259259258393E-3</v>
      </c>
    </row>
    <row r="36" spans="1:10" ht="15.75" thickBot="1" x14ac:dyDescent="0.3">
      <c r="A36" s="67"/>
      <c r="B36" s="67"/>
      <c r="C36" s="67"/>
      <c r="D36" s="67"/>
      <c r="E36" s="67"/>
      <c r="F36" s="67"/>
    </row>
    <row r="37" spans="1:10" ht="15.75" thickBot="1" x14ac:dyDescent="0.3">
      <c r="A37" s="68" t="s">
        <v>6</v>
      </c>
      <c r="B37" s="69" t="s">
        <v>34</v>
      </c>
      <c r="C37" s="70"/>
      <c r="D37" s="70"/>
      <c r="E37" s="70"/>
      <c r="F37" s="71"/>
      <c r="G37" s="13"/>
      <c r="H37" s="17"/>
      <c r="I37" s="5"/>
      <c r="J37" s="5"/>
    </row>
    <row r="38" spans="1:10" ht="15.75" thickBot="1" x14ac:dyDescent="0.3">
      <c r="A38" s="68" t="s">
        <v>2</v>
      </c>
      <c r="B38" s="72">
        <v>1</v>
      </c>
      <c r="C38" s="73">
        <v>2</v>
      </c>
      <c r="D38" s="73">
        <v>3</v>
      </c>
      <c r="E38" s="73">
        <v>4</v>
      </c>
      <c r="F38" s="74">
        <v>5</v>
      </c>
      <c r="G38" s="18" t="s">
        <v>3</v>
      </c>
      <c r="H38" s="19" t="s">
        <v>8</v>
      </c>
      <c r="I38" s="19" t="s">
        <v>4</v>
      </c>
      <c r="J38" s="20" t="s">
        <v>5</v>
      </c>
    </row>
    <row r="39" spans="1:10" x14ac:dyDescent="0.25">
      <c r="A39" s="63">
        <v>1</v>
      </c>
      <c r="B39" s="63">
        <f t="shared" ref="B39:F41" si="24">(($O$4*B30)/($P$7*$P$5*$O$10))</f>
        <v>3.2096788554670233</v>
      </c>
      <c r="C39" s="63">
        <f t="shared" si="24"/>
        <v>3.1890807619148891</v>
      </c>
      <c r="D39" s="63">
        <f t="shared" si="24"/>
        <v>3.2045293320790469</v>
      </c>
      <c r="E39" s="63">
        <f t="shared" si="24"/>
        <v>3.1865060002208438</v>
      </c>
      <c r="F39" s="63">
        <f t="shared" si="24"/>
        <v>3.2122536171610685</v>
      </c>
      <c r="G39" s="3">
        <f>AVERAGE(B39:F39)</f>
        <v>3.2004097133685745</v>
      </c>
      <c r="H39" s="3">
        <f>STDEV(B39:F39)</f>
        <v>1.188302035407141E-2</v>
      </c>
      <c r="I39" s="3">
        <f>MAX(B39:F39)</f>
        <v>3.2122536171610685</v>
      </c>
      <c r="J39" s="3">
        <f>MIN(B39:F39)</f>
        <v>3.1865060002208438</v>
      </c>
    </row>
    <row r="40" spans="1:10" x14ac:dyDescent="0.25">
      <c r="A40" s="36">
        <v>2</v>
      </c>
      <c r="B40" s="63">
        <f t="shared" si="24"/>
        <v>3.0423193453552191</v>
      </c>
      <c r="C40" s="63">
        <f t="shared" si="24"/>
        <v>3.0423193453552191</v>
      </c>
      <c r="D40" s="63">
        <f t="shared" si="24"/>
        <v>3.0294455368851065</v>
      </c>
      <c r="E40" s="63">
        <f t="shared" si="24"/>
        <v>3.0448941070492643</v>
      </c>
      <c r="F40" s="63">
        <f t="shared" si="24"/>
        <v>3.0474688687433096</v>
      </c>
      <c r="G40" s="3">
        <f t="shared" ref="G40:G44" si="25">AVERAGE(B40:F40)</f>
        <v>3.0412894406776241</v>
      </c>
      <c r="H40" s="3">
        <f t="shared" ref="H40:H44" si="26">STDEV(B40:F40)</f>
        <v>6.9566230170624325E-3</v>
      </c>
      <c r="I40" s="3">
        <f t="shared" ref="I40:I44" si="27">MAX(B40:F40)</f>
        <v>3.0474688687433096</v>
      </c>
      <c r="J40" s="3">
        <f t="shared" ref="J40:J43" si="28">MIN(B40:F40)</f>
        <v>3.0294455368851065</v>
      </c>
    </row>
    <row r="41" spans="1:10" x14ac:dyDescent="0.25">
      <c r="A41" s="36">
        <v>3</v>
      </c>
      <c r="B41" s="63">
        <f t="shared" si="24"/>
        <v>2.1746246544675389</v>
      </c>
      <c r="C41" s="63">
        <f t="shared" si="24"/>
        <v>2.1746246544675389</v>
      </c>
      <c r="D41" s="63">
        <f t="shared" si="24"/>
        <v>2.1540265609154048</v>
      </c>
      <c r="E41" s="63">
        <f t="shared" si="24"/>
        <v>2.1746246544675389</v>
      </c>
      <c r="F41" s="63">
        <f t="shared" si="24"/>
        <v>2.146302275833269</v>
      </c>
      <c r="G41" s="3">
        <f t="shared" si="25"/>
        <v>2.164840560030258</v>
      </c>
      <c r="H41" s="3">
        <f t="shared" si="26"/>
        <v>1.3672930096519839E-2</v>
      </c>
      <c r="I41" s="3">
        <f t="shared" si="27"/>
        <v>2.1746246544675389</v>
      </c>
      <c r="J41" s="3">
        <f t="shared" si="28"/>
        <v>2.146302275833269</v>
      </c>
    </row>
    <row r="42" spans="1:10" x14ac:dyDescent="0.25">
      <c r="A42" s="36">
        <v>4</v>
      </c>
      <c r="B42" s="63">
        <f t="shared" ref="B42:F44" si="29">(($O$4*B33)/($P$7*$P$5*$O$10))</f>
        <v>3.4800288333399556</v>
      </c>
      <c r="C42" s="63">
        <f t="shared" si="29"/>
        <v>3.4723045482579336</v>
      </c>
      <c r="D42" s="63">
        <f t="shared" si="29"/>
        <v>3.4439821696235491</v>
      </c>
      <c r="E42" s="63">
        <f t="shared" si="29"/>
        <v>3.4697297865638883</v>
      </c>
      <c r="F42" s="63">
        <f t="shared" si="29"/>
        <v>3.4851783567280461</v>
      </c>
      <c r="G42" s="3">
        <f t="shared" si="25"/>
        <v>3.4702447389026743</v>
      </c>
      <c r="H42" s="3">
        <f t="shared" si="26"/>
        <v>1.5913610377158192E-2</v>
      </c>
      <c r="I42" s="3">
        <f t="shared" si="27"/>
        <v>3.4851783567280461</v>
      </c>
      <c r="J42" s="3">
        <f t="shared" si="28"/>
        <v>3.4439821696235491</v>
      </c>
    </row>
    <row r="43" spans="1:10" x14ac:dyDescent="0.25">
      <c r="A43" s="36">
        <v>5</v>
      </c>
      <c r="B43" s="3">
        <f t="shared" si="29"/>
        <v>1.8347561108558397</v>
      </c>
      <c r="C43" s="3">
        <f t="shared" si="29"/>
        <v>1.8218823023857273</v>
      </c>
      <c r="D43" s="3">
        <f t="shared" si="29"/>
        <v>1.8218823023857273</v>
      </c>
      <c r="E43" s="3">
        <f t="shared" si="29"/>
        <v>1.8115832556095459</v>
      </c>
      <c r="F43" s="3">
        <f t="shared" si="29"/>
        <v>1.8141580173035912</v>
      </c>
      <c r="G43" s="3">
        <f t="shared" si="25"/>
        <v>1.8208523977080862</v>
      </c>
      <c r="H43" s="3">
        <f t="shared" si="26"/>
        <v>9.0300383557890534E-3</v>
      </c>
      <c r="I43" s="3">
        <f t="shared" si="27"/>
        <v>1.8347561108558397</v>
      </c>
      <c r="J43" s="3">
        <f t="shared" si="28"/>
        <v>1.8115832556095459</v>
      </c>
    </row>
    <row r="44" spans="1:10" ht="15.75" thickBot="1" x14ac:dyDescent="0.3">
      <c r="A44" s="36">
        <v>6</v>
      </c>
      <c r="B44" s="3">
        <f t="shared" si="29"/>
        <v>1.3172290103561548</v>
      </c>
      <c r="C44" s="3">
        <f t="shared" si="29"/>
        <v>1.3095047252740188</v>
      </c>
      <c r="D44" s="3">
        <f t="shared" si="29"/>
        <v>1.3198037720500859</v>
      </c>
      <c r="E44" s="3">
        <f t="shared" si="29"/>
        <v>1.3249532954381764</v>
      </c>
      <c r="F44" s="3">
        <f t="shared" si="29"/>
        <v>1.3326775805203126</v>
      </c>
      <c r="G44" s="29">
        <f t="shared" si="25"/>
        <v>1.3208336767277498</v>
      </c>
      <c r="H44" s="29">
        <f t="shared" si="26"/>
        <v>8.6551831249164646E-3</v>
      </c>
      <c r="I44" s="3">
        <f t="shared" si="27"/>
        <v>1.3326775805203126</v>
      </c>
      <c r="J44" s="3">
        <f>MIN(B44:F44)</f>
        <v>1.3095047252740188</v>
      </c>
    </row>
    <row r="45" spans="1:10" ht="15.75" thickBot="1" x14ac:dyDescent="0.3">
      <c r="G45" s="31">
        <f>AVERAGE(B39:F44)</f>
        <v>2.5030784212358279</v>
      </c>
      <c r="H45" s="30">
        <f>STDEV(B39:F44)</f>
        <v>0.79757407499189015</v>
      </c>
    </row>
    <row r="46" spans="1:10" ht="15.75" thickBot="1" x14ac:dyDescent="0.3"/>
    <row r="47" spans="1:10" ht="15.75" thickBot="1" x14ac:dyDescent="0.3">
      <c r="A47" s="13" t="s">
        <v>6</v>
      </c>
      <c r="B47" s="49" t="s">
        <v>35</v>
      </c>
      <c r="C47" s="50"/>
      <c r="D47" s="50"/>
      <c r="E47" s="50"/>
      <c r="F47" s="51"/>
      <c r="G47" s="13"/>
      <c r="H47" s="17"/>
      <c r="I47" s="5"/>
      <c r="J47" s="5"/>
    </row>
    <row r="48" spans="1:10" ht="15.75" thickBot="1" x14ac:dyDescent="0.3">
      <c r="A48" s="13" t="s">
        <v>2</v>
      </c>
      <c r="B48" s="33">
        <v>1</v>
      </c>
      <c r="C48" s="34">
        <v>2</v>
      </c>
      <c r="D48" s="34">
        <v>3</v>
      </c>
      <c r="E48" s="34">
        <v>4</v>
      </c>
      <c r="F48" s="35">
        <v>5</v>
      </c>
      <c r="G48" s="18" t="s">
        <v>3</v>
      </c>
      <c r="H48" s="19" t="s">
        <v>8</v>
      </c>
      <c r="I48" s="19" t="s">
        <v>4</v>
      </c>
      <c r="J48" s="20" t="s">
        <v>5</v>
      </c>
    </row>
    <row r="49" spans="1:10" x14ac:dyDescent="0.25">
      <c r="A49" s="3">
        <v>1</v>
      </c>
      <c r="B49" s="3">
        <f t="shared" ref="B49:F51" si="30">(($P$4*B30)/($P$7*$P$5*$O$10))</f>
        <v>8.1497932677945278E-2</v>
      </c>
      <c r="C49" s="3">
        <f t="shared" si="30"/>
        <v>8.0974920215578061E-2</v>
      </c>
      <c r="D49" s="3">
        <f t="shared" si="30"/>
        <v>8.1367179562354938E-2</v>
      </c>
      <c r="E49" s="3">
        <f t="shared" si="30"/>
        <v>8.0909543657781427E-2</v>
      </c>
      <c r="F49" s="3">
        <f t="shared" si="30"/>
        <v>8.1563309235741926E-2</v>
      </c>
      <c r="G49" s="3">
        <f>AVERAGE(B49:F49)</f>
        <v>8.1262577069880312E-2</v>
      </c>
      <c r="H49" s="3">
        <f>STDEV(B49:F49)</f>
        <v>3.0172538638163987E-4</v>
      </c>
      <c r="I49" s="3">
        <f>MAX(B49:F49)</f>
        <v>8.1563309235741926E-2</v>
      </c>
      <c r="J49" s="3">
        <f>MIN(B49:F49)</f>
        <v>8.0909543657781427E-2</v>
      </c>
    </row>
    <row r="50" spans="1:10" x14ac:dyDescent="0.25">
      <c r="A50" s="4">
        <v>2</v>
      </c>
      <c r="B50" s="3">
        <f t="shared" si="30"/>
        <v>7.7248456421193393E-2</v>
      </c>
      <c r="C50" s="3">
        <f t="shared" si="30"/>
        <v>7.7248456421193393E-2</v>
      </c>
      <c r="D50" s="3">
        <f t="shared" si="30"/>
        <v>7.6921573632213136E-2</v>
      </c>
      <c r="E50" s="3">
        <f t="shared" si="30"/>
        <v>7.7313832978990013E-2</v>
      </c>
      <c r="F50" s="3">
        <f t="shared" si="30"/>
        <v>7.7379209536786647E-2</v>
      </c>
      <c r="G50" s="3">
        <f t="shared" ref="G50:G54" si="31">AVERAGE(B50:F50)</f>
        <v>7.7222305798075319E-2</v>
      </c>
      <c r="H50" s="3">
        <f t="shared" ref="H50:H54" si="32">STDEV(B50:F50)</f>
        <v>1.7663773225932682E-4</v>
      </c>
      <c r="I50" s="3">
        <f t="shared" ref="I50:I54" si="33">MAX(B50:F50)</f>
        <v>7.7379209536786647E-2</v>
      </c>
      <c r="J50" s="3">
        <f t="shared" ref="J50:J54" si="34">MIN(B50:F50)</f>
        <v>7.6921573632213136E-2</v>
      </c>
    </row>
    <row r="51" spans="1:10" x14ac:dyDescent="0.25">
      <c r="A51" s="36">
        <v>3</v>
      </c>
      <c r="B51" s="63">
        <f t="shared" si="30"/>
        <v>5.5216556443871433E-2</v>
      </c>
      <c r="C51" s="63">
        <f t="shared" si="30"/>
        <v>5.5216556443871433E-2</v>
      </c>
      <c r="D51" s="63">
        <f t="shared" si="30"/>
        <v>5.4693543981504188E-2</v>
      </c>
      <c r="E51" s="63">
        <f t="shared" si="30"/>
        <v>5.5216556443871433E-2</v>
      </c>
      <c r="F51" s="63">
        <f t="shared" si="30"/>
        <v>5.4497414308114299E-2</v>
      </c>
      <c r="G51" s="3">
        <f t="shared" si="31"/>
        <v>5.4968125524246556E-2</v>
      </c>
      <c r="H51" s="3">
        <f t="shared" si="32"/>
        <v>3.4717352940729555E-4</v>
      </c>
      <c r="I51" s="3">
        <f t="shared" si="33"/>
        <v>5.5216556443871433E-2</v>
      </c>
      <c r="J51" s="3">
        <f t="shared" si="34"/>
        <v>5.4497414308114299E-2</v>
      </c>
    </row>
    <row r="52" spans="1:10" x14ac:dyDescent="0.25">
      <c r="A52" s="36">
        <v>4</v>
      </c>
      <c r="B52" s="63">
        <f t="shared" ref="B52:F54" si="35">(($P$4*B33)/($P$7*$P$5*$O$10))</f>
        <v>8.8362471246544949E-2</v>
      </c>
      <c r="C52" s="63">
        <f t="shared" si="35"/>
        <v>8.8166341573157975E-2</v>
      </c>
      <c r="D52" s="63">
        <f t="shared" si="35"/>
        <v>8.7447199437397941E-2</v>
      </c>
      <c r="E52" s="63">
        <f t="shared" si="35"/>
        <v>8.8100965015361341E-2</v>
      </c>
      <c r="F52" s="63">
        <f t="shared" si="35"/>
        <v>8.8493224362138218E-2</v>
      </c>
      <c r="G52" s="3">
        <f t="shared" si="31"/>
        <v>8.8114040326920093E-2</v>
      </c>
      <c r="H52" s="3">
        <f t="shared" si="32"/>
        <v>4.0406732435914721E-4</v>
      </c>
      <c r="I52" s="3">
        <f t="shared" si="33"/>
        <v>8.8493224362138218E-2</v>
      </c>
      <c r="J52" s="3">
        <f t="shared" si="34"/>
        <v>8.7447199437397941E-2</v>
      </c>
    </row>
    <row r="53" spans="1:10" x14ac:dyDescent="0.25">
      <c r="A53" s="36">
        <v>5</v>
      </c>
      <c r="B53" s="3">
        <f t="shared" si="35"/>
        <v>4.6586850814774372E-2</v>
      </c>
      <c r="C53" s="3">
        <f t="shared" si="35"/>
        <v>4.6259968025794115E-2</v>
      </c>
      <c r="D53" s="3">
        <f t="shared" si="35"/>
        <v>4.6259968025794115E-2</v>
      </c>
      <c r="E53" s="3">
        <f t="shared" si="35"/>
        <v>4.5998461794607606E-2</v>
      </c>
      <c r="F53" s="3">
        <f t="shared" si="35"/>
        <v>4.6063838352404227E-2</v>
      </c>
      <c r="G53" s="3">
        <f t="shared" si="31"/>
        <v>4.623381740267489E-2</v>
      </c>
      <c r="H53" s="3">
        <f t="shared" si="32"/>
        <v>2.2928445216438456E-4</v>
      </c>
      <c r="I53" s="3">
        <f t="shared" si="33"/>
        <v>4.6586850814774372E-2</v>
      </c>
      <c r="J53" s="3">
        <f t="shared" si="34"/>
        <v>4.5998461794607606E-2</v>
      </c>
    </row>
    <row r="54" spans="1:10" ht="15.75" thickBot="1" x14ac:dyDescent="0.3">
      <c r="A54" s="36">
        <v>6</v>
      </c>
      <c r="B54" s="3">
        <f t="shared" si="35"/>
        <v>3.3446162697738889E-2</v>
      </c>
      <c r="C54" s="3">
        <f t="shared" si="35"/>
        <v>3.3250033024349E-2</v>
      </c>
      <c r="D54" s="3">
        <f t="shared" si="35"/>
        <v>3.3511539255532616E-2</v>
      </c>
      <c r="E54" s="3">
        <f t="shared" si="35"/>
        <v>3.3642292371125877E-2</v>
      </c>
      <c r="F54" s="3">
        <f t="shared" si="35"/>
        <v>3.3838422044515766E-2</v>
      </c>
      <c r="G54" s="29">
        <f t="shared" si="31"/>
        <v>3.3537689878652424E-2</v>
      </c>
      <c r="H54" s="29">
        <f t="shared" si="32"/>
        <v>2.1976638891092393E-4</v>
      </c>
      <c r="I54" s="3">
        <f t="shared" si="33"/>
        <v>3.3838422044515766E-2</v>
      </c>
      <c r="J54" s="3">
        <f t="shared" si="34"/>
        <v>3.3250033024349E-2</v>
      </c>
    </row>
    <row r="55" spans="1:10" ht="15.75" thickBot="1" x14ac:dyDescent="0.3">
      <c r="G55" s="31">
        <f>AVERAGE(B49:F54)</f>
        <v>6.3556426000074911E-2</v>
      </c>
      <c r="H55" s="30">
        <f>STDEV(B49:F54)</f>
        <v>2.0251446078055034E-2</v>
      </c>
    </row>
  </sheetData>
  <mergeCells count="18">
    <mergeCell ref="B1:F1"/>
    <mergeCell ref="B19:F19"/>
    <mergeCell ref="B10:F10"/>
    <mergeCell ref="B28:F28"/>
    <mergeCell ref="M9:N9"/>
    <mergeCell ref="M10:N10"/>
    <mergeCell ref="L12:N12"/>
    <mergeCell ref="L13:N13"/>
    <mergeCell ref="M2:N2"/>
    <mergeCell ref="L3:L4"/>
    <mergeCell ref="M3:N4"/>
    <mergeCell ref="L5:L6"/>
    <mergeCell ref="M5:N6"/>
    <mergeCell ref="L7:L8"/>
    <mergeCell ref="M7:N8"/>
    <mergeCell ref="N15:O15"/>
    <mergeCell ref="B37:F37"/>
    <mergeCell ref="B47:F4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4F94D-D754-44BB-9181-605B0B656471}">
  <dimension ref="A1:I22"/>
  <sheetViews>
    <sheetView workbookViewId="0">
      <selection activeCell="K2" sqref="K2"/>
    </sheetView>
  </sheetViews>
  <sheetFormatPr defaultRowHeight="15" x14ac:dyDescent="0.25"/>
  <sheetData>
    <row r="1" spans="1:9" ht="15.75" thickBot="1" x14ac:dyDescent="0.3">
      <c r="A1" s="2" t="s">
        <v>36</v>
      </c>
      <c r="B1" s="39" t="s">
        <v>1</v>
      </c>
      <c r="C1" s="40"/>
      <c r="D1" s="40"/>
      <c r="E1" s="40"/>
      <c r="F1" s="41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11" t="s">
        <v>3</v>
      </c>
      <c r="H2" s="12" t="s">
        <v>4</v>
      </c>
      <c r="I2" s="12" t="s">
        <v>5</v>
      </c>
    </row>
    <row r="3" spans="1:9" x14ac:dyDescent="0.25">
      <c r="A3" s="3">
        <v>1</v>
      </c>
      <c r="B3" s="6">
        <v>3.68851</v>
      </c>
      <c r="C3" s="6">
        <v>3.6884600000000001</v>
      </c>
      <c r="D3" s="6">
        <v>3.6884600000000001</v>
      </c>
      <c r="E3" s="6">
        <v>3.6884899999999998</v>
      </c>
      <c r="F3" s="6">
        <v>3.6884100000000002</v>
      </c>
      <c r="G3" s="6">
        <f>AVERAGE(B3:F3)</f>
        <v>3.6884659999999996</v>
      </c>
      <c r="H3" s="6">
        <f>MAX(B3:F3)</f>
        <v>3.68851</v>
      </c>
      <c r="I3" s="6">
        <f>MIN(B3:F3)</f>
        <v>3.6884100000000002</v>
      </c>
    </row>
    <row r="4" spans="1:9" x14ac:dyDescent="0.25">
      <c r="A4" s="4">
        <v>2</v>
      </c>
      <c r="B4" s="7">
        <v>3.6611699999999998</v>
      </c>
      <c r="C4" s="7">
        <v>3.6611799999999999</v>
      </c>
      <c r="D4" s="7">
        <v>3.6611699999999998</v>
      </c>
      <c r="E4" s="7">
        <v>3.6611199999999999</v>
      </c>
      <c r="F4" s="7">
        <v>3.6611099999999999</v>
      </c>
      <c r="G4" s="7">
        <f t="shared" ref="G4:G8" si="0">AVERAGE(B4:F4)</f>
        <v>3.6611500000000001</v>
      </c>
      <c r="H4" s="7">
        <f t="shared" ref="H4:H8" si="1">MAX(B4:F4)</f>
        <v>3.6611799999999999</v>
      </c>
      <c r="I4" s="7">
        <f t="shared" ref="I4:I8" si="2">MIN(B4:F4)</f>
        <v>3.6611099999999999</v>
      </c>
    </row>
    <row r="5" spans="1:9" x14ac:dyDescent="0.25">
      <c r="A5" s="4">
        <v>3</v>
      </c>
      <c r="B5" s="7">
        <v>3.50082</v>
      </c>
      <c r="C5" s="7">
        <v>3.50081</v>
      </c>
      <c r="D5" s="7">
        <v>3.5007600000000001</v>
      </c>
      <c r="E5" s="7">
        <v>3.5007199999999998</v>
      </c>
      <c r="F5" s="7">
        <v>3.50074</v>
      </c>
      <c r="G5" s="7">
        <f t="shared" si="0"/>
        <v>3.5007700000000002</v>
      </c>
      <c r="H5" s="7">
        <f t="shared" si="1"/>
        <v>3.50082</v>
      </c>
      <c r="I5" s="7">
        <f t="shared" si="2"/>
        <v>3.5007199999999998</v>
      </c>
    </row>
    <row r="6" spans="1:9" x14ac:dyDescent="0.25">
      <c r="A6" s="4">
        <v>4</v>
      </c>
      <c r="B6" s="7">
        <v>3.6914400000000001</v>
      </c>
      <c r="C6" s="7">
        <v>3.6914500000000001</v>
      </c>
      <c r="D6" s="7">
        <v>3.6914600000000002</v>
      </c>
      <c r="E6" s="7">
        <v>3.6914699999999998</v>
      </c>
      <c r="F6" s="7">
        <v>3.6914799999999999</v>
      </c>
      <c r="G6" s="7">
        <f t="shared" si="0"/>
        <v>3.6914599999999993</v>
      </c>
      <c r="H6" s="7">
        <f t="shared" si="1"/>
        <v>3.6914799999999999</v>
      </c>
      <c r="I6" s="7">
        <f t="shared" si="2"/>
        <v>3.6914400000000001</v>
      </c>
    </row>
    <row r="7" spans="1:9" x14ac:dyDescent="0.25">
      <c r="A7" s="4">
        <v>5</v>
      </c>
      <c r="B7" s="7">
        <v>3.6628099999999999</v>
      </c>
      <c r="C7" s="7">
        <v>3.66283</v>
      </c>
      <c r="D7" s="7">
        <v>3.66276</v>
      </c>
      <c r="E7" s="7">
        <v>3.6627999999999998</v>
      </c>
      <c r="F7" s="7">
        <v>3.6628099999999999</v>
      </c>
      <c r="G7" s="7">
        <f t="shared" si="0"/>
        <v>3.6628020000000001</v>
      </c>
      <c r="H7" s="7">
        <f t="shared" si="1"/>
        <v>3.66283</v>
      </c>
      <c r="I7" s="7">
        <f t="shared" si="2"/>
        <v>3.66276</v>
      </c>
    </row>
    <row r="8" spans="1:9" x14ac:dyDescent="0.25">
      <c r="A8" s="4">
        <v>6</v>
      </c>
      <c r="B8" s="7">
        <v>3.6941899999999999</v>
      </c>
      <c r="C8" s="7">
        <v>3.69414</v>
      </c>
      <c r="D8" s="7">
        <v>3.69407</v>
      </c>
      <c r="E8" s="7">
        <v>3.69408</v>
      </c>
      <c r="F8" s="7">
        <v>3.69401</v>
      </c>
      <c r="G8" s="7">
        <f t="shared" si="0"/>
        <v>3.6940979999999994</v>
      </c>
      <c r="H8" s="7">
        <f t="shared" si="1"/>
        <v>3.6941899999999999</v>
      </c>
      <c r="I8" s="7">
        <f t="shared" si="2"/>
        <v>3.69401</v>
      </c>
    </row>
    <row r="22" spans="2:9" x14ac:dyDescent="0.25">
      <c r="B22" s="10"/>
      <c r="G22" s="10"/>
      <c r="H22" s="10"/>
      <c r="I22" s="10"/>
    </row>
  </sheetData>
  <mergeCells count="1">
    <mergeCell ref="B1:F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B52FB-317A-4D69-9ACF-F63A7F545662}">
  <dimension ref="A1:I22"/>
  <sheetViews>
    <sheetView workbookViewId="0">
      <selection activeCell="K2" sqref="K2"/>
    </sheetView>
  </sheetViews>
  <sheetFormatPr defaultRowHeight="15" x14ac:dyDescent="0.25"/>
  <sheetData>
    <row r="1" spans="1:9" ht="15.75" thickBot="1" x14ac:dyDescent="0.3">
      <c r="A1" s="2" t="s">
        <v>36</v>
      </c>
      <c r="B1" s="39" t="s">
        <v>1</v>
      </c>
      <c r="C1" s="40"/>
      <c r="D1" s="40"/>
      <c r="E1" s="40"/>
      <c r="F1" s="41"/>
    </row>
    <row r="2" spans="1:9" ht="15.75" thickBot="1" x14ac:dyDescent="0.3">
      <c r="A2" s="2" t="s">
        <v>2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11" t="s">
        <v>3</v>
      </c>
      <c r="H2" s="12" t="s">
        <v>4</v>
      </c>
      <c r="I2" s="12" t="s">
        <v>5</v>
      </c>
    </row>
    <row r="3" spans="1:9" x14ac:dyDescent="0.25">
      <c r="A3" s="3">
        <v>1</v>
      </c>
      <c r="B3" s="6">
        <v>3.68242</v>
      </c>
      <c r="C3" s="6">
        <v>3.68235</v>
      </c>
      <c r="D3" s="6">
        <v>3.6823600000000001</v>
      </c>
      <c r="E3" s="6">
        <v>3.6823199999999998</v>
      </c>
      <c r="F3" s="6">
        <v>3.6822499999999998</v>
      </c>
      <c r="G3" s="6">
        <f>AVERAGE(B3:F3)</f>
        <v>3.6823399999999999</v>
      </c>
      <c r="H3" s="6">
        <f>MAX(B3:F3)</f>
        <v>3.68242</v>
      </c>
      <c r="I3" s="6">
        <f>MIN(B3:F3)</f>
        <v>3.6822499999999998</v>
      </c>
    </row>
    <row r="4" spans="1:9" x14ac:dyDescent="0.25">
      <c r="A4" s="4">
        <v>2</v>
      </c>
      <c r="B4" s="7">
        <v>3.6546599999999998</v>
      </c>
      <c r="C4" s="7">
        <v>3.6545899999999998</v>
      </c>
      <c r="D4" s="7">
        <v>3.6545800000000002</v>
      </c>
      <c r="E4" s="7">
        <v>3.65455</v>
      </c>
      <c r="F4" s="7">
        <v>3.6545000000000001</v>
      </c>
      <c r="G4" s="7">
        <f t="shared" ref="G4:G8" si="0">AVERAGE(B4:F4)</f>
        <v>3.654576</v>
      </c>
      <c r="H4" s="7">
        <f t="shared" ref="H4:H8" si="1">MAX(B4:F4)</f>
        <v>3.6546599999999998</v>
      </c>
      <c r="I4" s="7">
        <f t="shared" ref="I4:I8" si="2">MIN(B4:F4)</f>
        <v>3.6545000000000001</v>
      </c>
    </row>
    <row r="5" spans="1:9" x14ac:dyDescent="0.25">
      <c r="A5" s="4">
        <v>3</v>
      </c>
      <c r="B5" s="7">
        <v>3.4941399999999998</v>
      </c>
      <c r="C5" s="7">
        <v>3.4940500000000001</v>
      </c>
      <c r="D5" s="7">
        <v>3.49403</v>
      </c>
      <c r="E5" s="7">
        <v>3.4939900000000002</v>
      </c>
      <c r="F5" s="7">
        <v>3.49396</v>
      </c>
      <c r="G5" s="7">
        <f t="shared" si="0"/>
        <v>3.4940340000000001</v>
      </c>
      <c r="H5" s="7">
        <f t="shared" si="1"/>
        <v>3.4941399999999998</v>
      </c>
      <c r="I5" s="7">
        <f t="shared" si="2"/>
        <v>3.49396</v>
      </c>
    </row>
    <row r="6" spans="1:9" x14ac:dyDescent="0.25">
      <c r="A6" s="4">
        <v>4</v>
      </c>
      <c r="B6" s="7">
        <v>3.6850800000000001</v>
      </c>
      <c r="C6" s="7">
        <v>3.6850100000000001</v>
      </c>
      <c r="D6" s="7">
        <v>3.6850299999999998</v>
      </c>
      <c r="E6" s="7">
        <v>3.6849599999999998</v>
      </c>
      <c r="F6" s="7">
        <v>3.6849599999999998</v>
      </c>
      <c r="G6" s="7">
        <f t="shared" si="0"/>
        <v>3.6850079999999998</v>
      </c>
      <c r="H6" s="7">
        <f t="shared" si="1"/>
        <v>3.6850800000000001</v>
      </c>
      <c r="I6" s="7">
        <f t="shared" si="2"/>
        <v>3.6849599999999998</v>
      </c>
    </row>
    <row r="7" spans="1:9" x14ac:dyDescent="0.25">
      <c r="A7" s="4">
        <v>5</v>
      </c>
      <c r="B7" s="7">
        <v>3.6563300000000001</v>
      </c>
      <c r="C7" s="7">
        <v>3.6562800000000002</v>
      </c>
      <c r="D7" s="7">
        <v>3.6562800000000002</v>
      </c>
      <c r="E7" s="7">
        <v>3.6562299999999999</v>
      </c>
      <c r="F7" s="7">
        <v>3.6561900000000001</v>
      </c>
      <c r="G7" s="7">
        <f t="shared" si="0"/>
        <v>3.6562619999999995</v>
      </c>
      <c r="H7" s="7">
        <f t="shared" si="1"/>
        <v>3.6563300000000001</v>
      </c>
      <c r="I7" s="7">
        <f t="shared" si="2"/>
        <v>3.6561900000000001</v>
      </c>
    </row>
    <row r="8" spans="1:9" x14ac:dyDescent="0.25">
      <c r="A8" s="4">
        <v>6</v>
      </c>
      <c r="B8" s="7">
        <v>3.6875900000000001</v>
      </c>
      <c r="C8" s="7">
        <v>3.6875399999999998</v>
      </c>
      <c r="D8" s="7">
        <v>3.6875</v>
      </c>
      <c r="E8" s="7">
        <v>3.6875</v>
      </c>
      <c r="F8" s="7">
        <v>3.6874400000000001</v>
      </c>
      <c r="G8" s="7">
        <f t="shared" si="0"/>
        <v>3.6875140000000002</v>
      </c>
      <c r="H8" s="7">
        <f t="shared" si="1"/>
        <v>3.6875900000000001</v>
      </c>
      <c r="I8" s="7">
        <f t="shared" si="2"/>
        <v>3.6874400000000001</v>
      </c>
    </row>
    <row r="22" spans="2:9" x14ac:dyDescent="0.25">
      <c r="B22" s="10"/>
      <c r="G22" s="10"/>
      <c r="H22" s="10"/>
      <c r="I22" s="10"/>
    </row>
  </sheetData>
  <mergeCells count="1">
    <mergeCell ref="B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2A008-269D-453D-96F6-3CC154556304}">
  <dimension ref="A1:P55"/>
  <sheetViews>
    <sheetView topLeftCell="A21" zoomScaleNormal="100" workbookViewId="0">
      <selection activeCell="I56" sqref="I56"/>
    </sheetView>
  </sheetViews>
  <sheetFormatPr defaultRowHeight="15" x14ac:dyDescent="0.25"/>
  <cols>
    <col min="8" max="8" width="12" bestFit="1" customWidth="1"/>
    <col min="12" max="12" width="3.28515625" customWidth="1"/>
    <col min="15" max="15" width="13.5703125" bestFit="1" customWidth="1"/>
    <col min="16" max="16" width="19.42578125" bestFit="1" customWidth="1"/>
  </cols>
  <sheetData>
    <row r="1" spans="1:16" ht="15.75" thickBot="1" x14ac:dyDescent="0.3">
      <c r="A1" s="13" t="s">
        <v>6</v>
      </c>
      <c r="B1" s="52" t="s">
        <v>7</v>
      </c>
      <c r="C1" s="53"/>
      <c r="D1" s="53"/>
      <c r="E1" s="53"/>
      <c r="F1" s="54"/>
      <c r="G1" s="13"/>
      <c r="H1" s="17"/>
      <c r="I1" s="5"/>
      <c r="J1" s="5"/>
    </row>
    <row r="2" spans="1:16" ht="15.75" thickBot="1" x14ac:dyDescent="0.3">
      <c r="A2" s="13" t="s">
        <v>2</v>
      </c>
      <c r="B2" s="14">
        <v>1</v>
      </c>
      <c r="C2" s="15">
        <v>2</v>
      </c>
      <c r="D2" s="15">
        <v>3</v>
      </c>
      <c r="E2" s="15">
        <v>4</v>
      </c>
      <c r="F2" s="16">
        <v>5</v>
      </c>
      <c r="G2" s="18" t="s">
        <v>3</v>
      </c>
      <c r="H2" s="19" t="s">
        <v>8</v>
      </c>
      <c r="I2" s="19" t="s">
        <v>4</v>
      </c>
      <c r="J2" s="20" t="s">
        <v>5</v>
      </c>
      <c r="L2" s="21" t="s">
        <v>9</v>
      </c>
      <c r="M2" s="55" t="s">
        <v>10</v>
      </c>
      <c r="N2" s="56"/>
      <c r="O2" s="22"/>
      <c r="P2" s="22"/>
    </row>
    <row r="3" spans="1:16" x14ac:dyDescent="0.25">
      <c r="A3" s="3">
        <v>1</v>
      </c>
      <c r="B3" s="6">
        <v>3.68851</v>
      </c>
      <c r="C3" s="6">
        <v>3.6884600000000001</v>
      </c>
      <c r="D3" s="6">
        <v>3.6884600000000001</v>
      </c>
      <c r="E3" s="6">
        <v>3.6884899999999998</v>
      </c>
      <c r="F3" s="6">
        <v>3.6884100000000002</v>
      </c>
      <c r="G3" s="3">
        <f>AVERAGE(B3:F3)</f>
        <v>3.6884659999999996</v>
      </c>
      <c r="H3" s="3">
        <f>STDEV(B3:F3)</f>
        <v>3.781534080226176E-5</v>
      </c>
      <c r="I3" s="3">
        <f>MAX(B3:F3)</f>
        <v>3.68851</v>
      </c>
      <c r="J3" s="3">
        <f>MIN(B3:F3)</f>
        <v>3.6884100000000002</v>
      </c>
      <c r="L3" s="42" t="s">
        <v>12</v>
      </c>
      <c r="M3" s="44" t="s">
        <v>13</v>
      </c>
      <c r="N3" s="45"/>
      <c r="O3" s="23" t="s">
        <v>14</v>
      </c>
      <c r="P3" s="23" t="s">
        <v>15</v>
      </c>
    </row>
    <row r="4" spans="1:16" ht="15.75" thickBot="1" x14ac:dyDescent="0.3">
      <c r="A4" s="4">
        <v>2</v>
      </c>
      <c r="B4" s="7">
        <v>3.6611699999999998</v>
      </c>
      <c r="C4" s="7">
        <v>3.6611799999999999</v>
      </c>
      <c r="D4" s="7">
        <v>3.6611699999999998</v>
      </c>
      <c r="E4" s="7">
        <v>3.6611199999999999</v>
      </c>
      <c r="F4" s="7">
        <v>3.6611099999999999</v>
      </c>
      <c r="G4" s="3">
        <f t="shared" ref="G4:G8" si="0">AVERAGE(B4:F4)</f>
        <v>3.6611500000000001</v>
      </c>
      <c r="H4" s="3">
        <f t="shared" ref="H4:H8" si="1">STDEV(B4:F4)</f>
        <v>3.240370349201175E-5</v>
      </c>
      <c r="I4" s="3">
        <f t="shared" ref="I4:I8" si="2">MAX(B4:F4)</f>
        <v>3.6611799999999999</v>
      </c>
      <c r="J4" s="3">
        <f t="shared" ref="J4:J8" si="3">MIN(B4:F4)</f>
        <v>3.6611099999999999</v>
      </c>
      <c r="L4" s="43"/>
      <c r="M4" s="46"/>
      <c r="N4" s="47"/>
      <c r="O4" s="24">
        <v>3450000</v>
      </c>
      <c r="P4" s="24">
        <v>87600</v>
      </c>
    </row>
    <row r="5" spans="1:16" x14ac:dyDescent="0.25">
      <c r="A5" s="4">
        <v>3</v>
      </c>
      <c r="B5" s="7">
        <v>3.50082</v>
      </c>
      <c r="C5" s="7">
        <v>3.50081</v>
      </c>
      <c r="D5" s="7">
        <v>3.5007600000000001</v>
      </c>
      <c r="E5" s="7">
        <v>3.5007199999999998</v>
      </c>
      <c r="F5" s="7">
        <v>3.50074</v>
      </c>
      <c r="G5" s="3">
        <f t="shared" si="0"/>
        <v>3.5007700000000002</v>
      </c>
      <c r="H5" s="3">
        <f t="shared" si="1"/>
        <v>4.3588989435463062E-5</v>
      </c>
      <c r="I5" s="3">
        <f t="shared" si="2"/>
        <v>3.50082</v>
      </c>
      <c r="J5" s="3">
        <f t="shared" si="3"/>
        <v>3.5007199999999998</v>
      </c>
      <c r="L5" s="42" t="s">
        <v>16</v>
      </c>
      <c r="M5" s="44" t="s">
        <v>17</v>
      </c>
      <c r="N5" s="45"/>
      <c r="O5" s="23">
        <v>28</v>
      </c>
      <c r="P5" s="23">
        <v>672</v>
      </c>
    </row>
    <row r="6" spans="1:16" ht="15.75" thickBot="1" x14ac:dyDescent="0.3">
      <c r="A6" s="36">
        <v>4</v>
      </c>
      <c r="B6" s="7">
        <v>3.6914400000000001</v>
      </c>
      <c r="C6" s="7">
        <v>3.6914500000000001</v>
      </c>
      <c r="D6" s="7">
        <v>3.6914600000000002</v>
      </c>
      <c r="E6" s="7">
        <v>3.6914699999999998</v>
      </c>
      <c r="F6" s="7">
        <v>3.6914799999999999</v>
      </c>
      <c r="G6" s="3">
        <f t="shared" si="0"/>
        <v>3.6914599999999993</v>
      </c>
      <c r="H6" s="3">
        <f t="shared" si="1"/>
        <v>1.5811388300734829E-5</v>
      </c>
      <c r="I6" s="3">
        <f t="shared" si="2"/>
        <v>3.6914799999999999</v>
      </c>
      <c r="J6" s="3">
        <f t="shared" si="3"/>
        <v>3.6914400000000001</v>
      </c>
      <c r="L6" s="43"/>
      <c r="M6" s="46"/>
      <c r="N6" s="47"/>
      <c r="O6" s="24" t="s">
        <v>18</v>
      </c>
      <c r="P6" s="24" t="s">
        <v>19</v>
      </c>
    </row>
    <row r="7" spans="1:16" x14ac:dyDescent="0.25">
      <c r="A7" s="36">
        <v>5</v>
      </c>
      <c r="B7" s="7">
        <v>3.6628099999999999</v>
      </c>
      <c r="C7" s="7">
        <v>3.66283</v>
      </c>
      <c r="D7" s="7">
        <v>3.66276</v>
      </c>
      <c r="E7" s="7">
        <v>3.6627999999999998</v>
      </c>
      <c r="F7" s="7">
        <v>3.6628099999999999</v>
      </c>
      <c r="G7" s="3">
        <f t="shared" si="0"/>
        <v>3.6628020000000001</v>
      </c>
      <c r="H7" s="3">
        <f t="shared" si="1"/>
        <v>2.5884358211078999E-5</v>
      </c>
      <c r="I7" s="3">
        <f t="shared" si="2"/>
        <v>3.66283</v>
      </c>
      <c r="J7" s="3">
        <f t="shared" si="3"/>
        <v>3.66276</v>
      </c>
      <c r="L7" s="42" t="s">
        <v>21</v>
      </c>
      <c r="M7" s="44" t="s">
        <v>22</v>
      </c>
      <c r="N7" s="45"/>
      <c r="O7" s="23">
        <v>1.2667999999999999</v>
      </c>
      <c r="P7" s="23">
        <v>2.5335999999999999</v>
      </c>
    </row>
    <row r="8" spans="1:16" ht="15.75" thickBot="1" x14ac:dyDescent="0.3">
      <c r="A8" s="36">
        <v>6</v>
      </c>
      <c r="B8" s="7">
        <v>3.6941899999999999</v>
      </c>
      <c r="C8" s="7">
        <v>3.69414</v>
      </c>
      <c r="D8" s="7">
        <v>3.69407</v>
      </c>
      <c r="E8" s="7">
        <v>3.69408</v>
      </c>
      <c r="F8" s="7">
        <v>3.69401</v>
      </c>
      <c r="G8" s="3">
        <f t="shared" si="0"/>
        <v>3.6940979999999994</v>
      </c>
      <c r="H8" s="3">
        <f t="shared" si="1"/>
        <v>6.9065186599275735E-5</v>
      </c>
      <c r="I8" s="3">
        <f t="shared" si="2"/>
        <v>3.6941899999999999</v>
      </c>
      <c r="J8" s="3">
        <f t="shared" si="3"/>
        <v>3.69401</v>
      </c>
      <c r="L8" s="43"/>
      <c r="M8" s="46"/>
      <c r="N8" s="47"/>
      <c r="O8" s="24" t="s">
        <v>23</v>
      </c>
      <c r="P8" s="24" t="s">
        <v>24</v>
      </c>
    </row>
    <row r="9" spans="1:16" ht="15.75" thickBot="1" x14ac:dyDescent="0.3">
      <c r="L9" s="21" t="s">
        <v>25</v>
      </c>
      <c r="M9" s="55" t="s">
        <v>26</v>
      </c>
      <c r="N9" s="56"/>
      <c r="O9" s="22"/>
      <c r="P9" s="22"/>
    </row>
    <row r="10" spans="1:16" ht="15.75" thickBot="1" x14ac:dyDescent="0.3">
      <c r="A10" s="13" t="s">
        <v>6</v>
      </c>
      <c r="B10" s="49" t="s">
        <v>20</v>
      </c>
      <c r="C10" s="50"/>
      <c r="D10" s="50"/>
      <c r="E10" s="50"/>
      <c r="F10" s="51"/>
      <c r="G10" s="13"/>
      <c r="H10" s="17"/>
      <c r="I10" s="5"/>
      <c r="J10" s="5"/>
      <c r="L10" s="21" t="s">
        <v>27</v>
      </c>
      <c r="M10" s="55" t="s">
        <v>28</v>
      </c>
      <c r="N10" s="56"/>
      <c r="O10" s="21">
        <v>7.87</v>
      </c>
      <c r="P10" s="22"/>
    </row>
    <row r="11" spans="1:16" ht="15.75" thickBot="1" x14ac:dyDescent="0.3">
      <c r="A11" s="13" t="s">
        <v>2</v>
      </c>
      <c r="B11" s="33">
        <v>1</v>
      </c>
      <c r="C11" s="34">
        <v>2</v>
      </c>
      <c r="D11" s="34">
        <v>3</v>
      </c>
      <c r="E11" s="34">
        <v>4</v>
      </c>
      <c r="F11" s="35">
        <v>5</v>
      </c>
      <c r="G11" s="18" t="s">
        <v>3</v>
      </c>
      <c r="H11" s="19" t="s">
        <v>8</v>
      </c>
      <c r="I11" s="19" t="s">
        <v>4</v>
      </c>
      <c r="J11" s="20" t="s">
        <v>5</v>
      </c>
      <c r="L11" s="22"/>
      <c r="M11" s="22"/>
      <c r="N11" s="22"/>
      <c r="O11" s="22"/>
      <c r="P11" s="22"/>
    </row>
    <row r="12" spans="1:16" ht="15.75" thickBot="1" x14ac:dyDescent="0.3">
      <c r="A12" s="3">
        <v>1</v>
      </c>
      <c r="B12" s="6">
        <v>3.68242</v>
      </c>
      <c r="C12" s="6">
        <v>3.68235</v>
      </c>
      <c r="D12" s="6">
        <v>3.6823600000000001</v>
      </c>
      <c r="E12" s="6">
        <v>3.6823199999999998</v>
      </c>
      <c r="F12" s="8">
        <v>3.6822499999999998</v>
      </c>
      <c r="G12" s="3">
        <f>AVERAGE(B12:F12)</f>
        <v>3.6823399999999999</v>
      </c>
      <c r="H12" s="3">
        <f>STDEV(B12:F12)</f>
        <v>6.2048368230056594E-5</v>
      </c>
      <c r="I12" s="3">
        <f>MAX(B12:F12)</f>
        <v>3.68242</v>
      </c>
      <c r="J12" s="3">
        <f>MIN(B12:F12)</f>
        <v>3.6822499999999998</v>
      </c>
      <c r="L12" s="57" t="s">
        <v>29</v>
      </c>
      <c r="M12" s="58"/>
      <c r="N12" s="59"/>
      <c r="O12" s="22"/>
    </row>
    <row r="13" spans="1:16" ht="15.75" thickBot="1" x14ac:dyDescent="0.3">
      <c r="A13" s="4">
        <v>2</v>
      </c>
      <c r="B13" s="7">
        <v>3.6546599999999998</v>
      </c>
      <c r="C13" s="7">
        <v>3.6545899999999998</v>
      </c>
      <c r="D13" s="7">
        <v>3.6545800000000002</v>
      </c>
      <c r="E13" s="7">
        <v>3.65455</v>
      </c>
      <c r="F13" s="9">
        <v>3.6545000000000001</v>
      </c>
      <c r="G13" s="3">
        <f t="shared" ref="G13:G17" si="4">AVERAGE(B13:F13)</f>
        <v>3.654576</v>
      </c>
      <c r="H13" s="3">
        <f t="shared" ref="H13:H17" si="5">STDEV(B13:F13)</f>
        <v>5.8566201857279882E-5</v>
      </c>
      <c r="I13" s="3">
        <f t="shared" ref="I13:I17" si="6">MAX(B13:F13)</f>
        <v>3.6546599999999998</v>
      </c>
      <c r="J13" s="3">
        <f t="shared" ref="J13:J17" si="7">MIN(B13:F13)</f>
        <v>3.6545000000000001</v>
      </c>
      <c r="L13" s="60" t="s">
        <v>31</v>
      </c>
      <c r="M13" s="61"/>
      <c r="N13" s="62"/>
      <c r="O13" s="25"/>
    </row>
    <row r="14" spans="1:16" ht="15.75" thickBot="1" x14ac:dyDescent="0.3">
      <c r="A14" s="4">
        <v>3</v>
      </c>
      <c r="B14" s="7">
        <v>3.4941399999999998</v>
      </c>
      <c r="C14" s="7">
        <v>3.4940500000000001</v>
      </c>
      <c r="D14" s="7">
        <v>3.49403</v>
      </c>
      <c r="E14" s="7">
        <v>3.4939900000000002</v>
      </c>
      <c r="F14" s="9">
        <v>3.49396</v>
      </c>
      <c r="G14" s="3">
        <f t="shared" si="4"/>
        <v>3.4940340000000001</v>
      </c>
      <c r="H14" s="3">
        <f t="shared" si="5"/>
        <v>6.8774995456115449E-5</v>
      </c>
      <c r="I14" s="3">
        <f t="shared" si="6"/>
        <v>3.4941399999999998</v>
      </c>
      <c r="J14" s="3">
        <f t="shared" si="7"/>
        <v>3.49396</v>
      </c>
      <c r="P14" s="21" t="s">
        <v>32</v>
      </c>
    </row>
    <row r="15" spans="1:16" ht="15.75" thickBot="1" x14ac:dyDescent="0.3">
      <c r="A15" s="36">
        <v>4</v>
      </c>
      <c r="B15" s="37">
        <v>3.6850800000000001</v>
      </c>
      <c r="C15" s="37">
        <v>3.6850100000000001</v>
      </c>
      <c r="D15" s="37">
        <v>3.6850299999999998</v>
      </c>
      <c r="E15" s="37">
        <v>3.6849599999999998</v>
      </c>
      <c r="F15" s="37">
        <v>3.6849599999999998</v>
      </c>
      <c r="G15" s="3">
        <f t="shared" si="4"/>
        <v>3.6850079999999998</v>
      </c>
      <c r="H15" s="3">
        <f t="shared" si="5"/>
        <v>5.0695167422672556E-5</v>
      </c>
      <c r="I15" s="3">
        <f t="shared" si="6"/>
        <v>3.6850800000000001</v>
      </c>
      <c r="J15" s="3">
        <f t="shared" si="7"/>
        <v>3.6849599999999998</v>
      </c>
      <c r="M15" s="38" t="s">
        <v>2</v>
      </c>
      <c r="N15" s="48" t="s">
        <v>37</v>
      </c>
      <c r="O15" s="48"/>
      <c r="P15" s="26">
        <v>8.8407407407419133E-4</v>
      </c>
    </row>
    <row r="16" spans="1:16" x14ac:dyDescent="0.25">
      <c r="A16" s="36">
        <v>5</v>
      </c>
      <c r="B16" s="37">
        <v>3.6563300000000001</v>
      </c>
      <c r="C16" s="37">
        <v>3.6562800000000002</v>
      </c>
      <c r="D16" s="37">
        <v>3.6562800000000002</v>
      </c>
      <c r="E16" s="37">
        <v>3.6562299999999999</v>
      </c>
      <c r="F16" s="37">
        <v>3.6561900000000001</v>
      </c>
      <c r="G16" s="3">
        <f t="shared" si="4"/>
        <v>3.6562619999999995</v>
      </c>
      <c r="H16" s="3">
        <f t="shared" si="5"/>
        <v>5.3572380943976323E-5</v>
      </c>
      <c r="I16" s="3">
        <f t="shared" si="6"/>
        <v>3.6563300000000001</v>
      </c>
      <c r="J16" s="3">
        <f t="shared" si="7"/>
        <v>3.6561900000000001</v>
      </c>
    </row>
    <row r="17" spans="1:10" x14ac:dyDescent="0.25">
      <c r="A17" s="36">
        <v>6</v>
      </c>
      <c r="B17" s="37">
        <v>3.6875900000000001</v>
      </c>
      <c r="C17" s="37">
        <v>3.6875399999999998</v>
      </c>
      <c r="D17" s="37">
        <v>3.6875</v>
      </c>
      <c r="E17" s="37">
        <v>3.6875</v>
      </c>
      <c r="F17" s="37">
        <v>3.6874400000000001</v>
      </c>
      <c r="G17" s="3">
        <f t="shared" si="4"/>
        <v>3.6875140000000002</v>
      </c>
      <c r="H17" s="3">
        <f t="shared" si="5"/>
        <v>5.5497747702057923E-5</v>
      </c>
      <c r="I17" s="3">
        <f t="shared" si="6"/>
        <v>3.6875900000000001</v>
      </c>
      <c r="J17" s="3">
        <f t="shared" si="7"/>
        <v>3.6874400000000001</v>
      </c>
    </row>
    <row r="18" spans="1:10" ht="15.75" thickBot="1" x14ac:dyDescent="0.3"/>
    <row r="19" spans="1:10" ht="15.75" thickBot="1" x14ac:dyDescent="0.3">
      <c r="A19" s="13" t="s">
        <v>6</v>
      </c>
      <c r="B19" s="49" t="s">
        <v>30</v>
      </c>
      <c r="C19" s="50"/>
      <c r="D19" s="50"/>
      <c r="E19" s="50"/>
      <c r="F19" s="51"/>
      <c r="G19" s="13"/>
      <c r="H19" s="17"/>
      <c r="I19" s="5"/>
      <c r="J19" s="5"/>
    </row>
    <row r="20" spans="1:10" ht="15.75" thickBot="1" x14ac:dyDescent="0.3">
      <c r="A20" s="13" t="s">
        <v>2</v>
      </c>
      <c r="B20" s="33">
        <v>1</v>
      </c>
      <c r="C20" s="34">
        <v>2</v>
      </c>
      <c r="D20" s="34">
        <v>3</v>
      </c>
      <c r="E20" s="34">
        <v>4</v>
      </c>
      <c r="F20" s="35">
        <v>5</v>
      </c>
      <c r="G20" s="18" t="s">
        <v>3</v>
      </c>
      <c r="H20" s="19" t="s">
        <v>8</v>
      </c>
      <c r="I20" s="19" t="s">
        <v>4</v>
      </c>
      <c r="J20" s="20" t="s">
        <v>5</v>
      </c>
    </row>
    <row r="21" spans="1:10" x14ac:dyDescent="0.25">
      <c r="A21" s="3">
        <v>1</v>
      </c>
      <c r="B21" s="6">
        <f>B3-B12</f>
        <v>6.0899999999999288E-3</v>
      </c>
      <c r="C21" s="3">
        <f t="shared" ref="B21:F23" si="8">C3-C12</f>
        <v>6.1100000000000598E-3</v>
      </c>
      <c r="D21" s="3">
        <f t="shared" si="8"/>
        <v>6.0999999999999943E-3</v>
      </c>
      <c r="E21" s="3">
        <f t="shared" si="8"/>
        <v>6.1700000000000088E-3</v>
      </c>
      <c r="F21" s="3">
        <f t="shared" si="8"/>
        <v>6.1600000000003874E-3</v>
      </c>
      <c r="G21" s="3">
        <f>AVERAGE(B21:F21)</f>
        <v>6.1260000000000758E-3</v>
      </c>
      <c r="H21" s="3">
        <f>STDEV(B21:F21)</f>
        <v>3.6469165057725903E-5</v>
      </c>
      <c r="I21" s="3">
        <f>MAX(B21:F21)</f>
        <v>6.1700000000000088E-3</v>
      </c>
      <c r="J21" s="3">
        <f>MIN(B21:F21)</f>
        <v>6.0899999999999288E-3</v>
      </c>
    </row>
    <row r="22" spans="1:10" x14ac:dyDescent="0.25">
      <c r="A22" s="4">
        <v>2</v>
      </c>
      <c r="B22" s="3">
        <f t="shared" si="8"/>
        <v>6.5100000000000158E-3</v>
      </c>
      <c r="C22" s="3">
        <f t="shared" si="8"/>
        <v>6.5900000000000958E-3</v>
      </c>
      <c r="D22" s="3">
        <f t="shared" si="8"/>
        <v>6.5899999999996517E-3</v>
      </c>
      <c r="E22" s="3">
        <f t="shared" si="8"/>
        <v>6.5699999999999648E-3</v>
      </c>
      <c r="F22" s="3">
        <f t="shared" si="8"/>
        <v>6.6099999999997827E-3</v>
      </c>
      <c r="G22" s="3">
        <f t="shared" ref="G22:G26" si="9">AVERAGE(B22:F22)</f>
        <v>6.573999999999902E-3</v>
      </c>
      <c r="H22" s="3">
        <f t="shared" ref="H22:H26" si="10">STDEV(B22:F22)</f>
        <v>3.847076812325996E-5</v>
      </c>
      <c r="I22" s="3">
        <f t="shared" ref="I22:I26" si="11">MAX(B22:F22)</f>
        <v>6.6099999999997827E-3</v>
      </c>
      <c r="J22" s="3">
        <f t="shared" ref="J22:J26" si="12">MIN(B22:F22)</f>
        <v>6.5100000000000158E-3</v>
      </c>
    </row>
    <row r="23" spans="1:10" x14ac:dyDescent="0.25">
      <c r="A23" s="4">
        <v>3</v>
      </c>
      <c r="B23" s="3">
        <f t="shared" si="8"/>
        <v>6.6800000000002413E-3</v>
      </c>
      <c r="C23" s="3">
        <f t="shared" si="8"/>
        <v>6.7599999999998772E-3</v>
      </c>
      <c r="D23" s="3">
        <f t="shared" si="8"/>
        <v>6.7300000000001248E-3</v>
      </c>
      <c r="E23" s="3">
        <f t="shared" si="8"/>
        <v>6.7299999999996807E-3</v>
      </c>
      <c r="F23" s="3">
        <f t="shared" si="8"/>
        <v>6.7800000000000082E-3</v>
      </c>
      <c r="G23" s="3">
        <f t="shared" si="9"/>
        <v>6.7359999999999868E-3</v>
      </c>
      <c r="H23" s="3">
        <f t="shared" si="10"/>
        <v>3.7815340802279372E-5</v>
      </c>
      <c r="I23" s="3">
        <f t="shared" si="11"/>
        <v>6.7800000000000082E-3</v>
      </c>
      <c r="J23" s="3">
        <f t="shared" si="12"/>
        <v>6.6800000000002413E-3</v>
      </c>
    </row>
    <row r="24" spans="1:10" x14ac:dyDescent="0.25">
      <c r="A24" s="36">
        <v>4</v>
      </c>
      <c r="B24" s="3">
        <f>B6-B15</f>
        <v>6.3599999999999213E-3</v>
      </c>
      <c r="C24" s="3">
        <f t="shared" ref="B24:F26" si="13">C6-C15</f>
        <v>6.4400000000000013E-3</v>
      </c>
      <c r="D24" s="3">
        <f t="shared" si="13"/>
        <v>6.4300000000003799E-3</v>
      </c>
      <c r="E24" s="3">
        <f t="shared" si="13"/>
        <v>6.5100000000000158E-3</v>
      </c>
      <c r="F24" s="3">
        <f t="shared" si="13"/>
        <v>6.5200000000000813E-3</v>
      </c>
      <c r="G24" s="3">
        <f t="shared" si="9"/>
        <v>6.4520000000000801E-3</v>
      </c>
      <c r="H24" s="3">
        <f t="shared" si="10"/>
        <v>6.5345237010838492E-5</v>
      </c>
      <c r="I24" s="3">
        <f t="shared" si="11"/>
        <v>6.5200000000000813E-3</v>
      </c>
      <c r="J24" s="3">
        <f t="shared" si="12"/>
        <v>6.3599999999999213E-3</v>
      </c>
    </row>
    <row r="25" spans="1:10" x14ac:dyDescent="0.25">
      <c r="A25" s="36">
        <v>5</v>
      </c>
      <c r="B25" s="3">
        <f t="shared" si="13"/>
        <v>6.4799999999998192E-3</v>
      </c>
      <c r="C25" s="3">
        <f t="shared" si="13"/>
        <v>6.5499999999998337E-3</v>
      </c>
      <c r="D25" s="3">
        <f t="shared" si="13"/>
        <v>6.4799999999998192E-3</v>
      </c>
      <c r="E25" s="3">
        <f t="shared" si="13"/>
        <v>6.5699999999999648E-3</v>
      </c>
      <c r="F25" s="3">
        <f t="shared" si="13"/>
        <v>6.6199999999998482E-3</v>
      </c>
      <c r="G25" s="3">
        <f t="shared" si="9"/>
        <v>6.5399999999998567E-3</v>
      </c>
      <c r="H25" s="3">
        <f t="shared" si="10"/>
        <v>6.0415229868001122E-5</v>
      </c>
      <c r="I25" s="3">
        <f t="shared" si="11"/>
        <v>6.6199999999998482E-3</v>
      </c>
      <c r="J25" s="3">
        <f t="shared" si="12"/>
        <v>6.4799999999998192E-3</v>
      </c>
    </row>
    <row r="26" spans="1:10" x14ac:dyDescent="0.25">
      <c r="A26" s="36">
        <v>6</v>
      </c>
      <c r="B26" s="3">
        <f t="shared" si="13"/>
        <v>6.5999999999997172E-3</v>
      </c>
      <c r="C26" s="3">
        <f t="shared" si="13"/>
        <v>6.6000000000001613E-3</v>
      </c>
      <c r="D26" s="3">
        <f t="shared" si="13"/>
        <v>6.5699999999999648E-3</v>
      </c>
      <c r="E26" s="3">
        <f t="shared" si="13"/>
        <v>6.5800000000000303E-3</v>
      </c>
      <c r="F26" s="3">
        <f t="shared" si="13"/>
        <v>6.5699999999999648E-3</v>
      </c>
      <c r="G26" s="3">
        <f t="shared" si="9"/>
        <v>6.5839999999999675E-3</v>
      </c>
      <c r="H26" s="3">
        <f t="shared" si="10"/>
        <v>1.5165750888085327E-5</v>
      </c>
      <c r="I26" s="3">
        <f t="shared" si="11"/>
        <v>6.6000000000001613E-3</v>
      </c>
      <c r="J26" s="3">
        <f t="shared" si="12"/>
        <v>6.5699999999999648E-3</v>
      </c>
    </row>
    <row r="27" spans="1:10" ht="15.75" thickBot="1" x14ac:dyDescent="0.3"/>
    <row r="28" spans="1:10" ht="15.75" thickBot="1" x14ac:dyDescent="0.3">
      <c r="A28" s="13" t="s">
        <v>6</v>
      </c>
      <c r="B28" s="49" t="s">
        <v>33</v>
      </c>
      <c r="C28" s="50"/>
      <c r="D28" s="50"/>
      <c r="E28" s="50"/>
      <c r="F28" s="51"/>
      <c r="G28" s="13"/>
      <c r="H28" s="17"/>
      <c r="I28" s="5"/>
      <c r="J28" s="5"/>
    </row>
    <row r="29" spans="1:10" ht="15.75" thickBot="1" x14ac:dyDescent="0.3">
      <c r="A29" s="13" t="s">
        <v>2</v>
      </c>
      <c r="B29" s="33">
        <v>1</v>
      </c>
      <c r="C29" s="34">
        <v>2</v>
      </c>
      <c r="D29" s="34">
        <v>3</v>
      </c>
      <c r="E29" s="34">
        <v>4</v>
      </c>
      <c r="F29" s="35">
        <v>5</v>
      </c>
      <c r="G29" s="18" t="s">
        <v>3</v>
      </c>
      <c r="H29" s="19" t="s">
        <v>8</v>
      </c>
      <c r="I29" s="19" t="s">
        <v>4</v>
      </c>
      <c r="J29" s="20" t="s">
        <v>5</v>
      </c>
    </row>
    <row r="30" spans="1:10" x14ac:dyDescent="0.25">
      <c r="A30" s="3">
        <v>1</v>
      </c>
      <c r="B30" s="6">
        <f>B21-$P$15</f>
        <v>5.2059259259257373E-3</v>
      </c>
      <c r="C30" s="6">
        <f t="shared" ref="C30:F30" si="14">C21-$P$15</f>
        <v>5.2259259259258683E-3</v>
      </c>
      <c r="D30" s="6">
        <f t="shared" si="14"/>
        <v>5.2159259259258028E-3</v>
      </c>
      <c r="E30" s="6">
        <f t="shared" si="14"/>
        <v>5.2859259259258173E-3</v>
      </c>
      <c r="F30" s="6">
        <f t="shared" si="14"/>
        <v>5.2759259259261958E-3</v>
      </c>
      <c r="G30" s="3">
        <f>AVERAGE(B30:F30)</f>
        <v>5.2419259259258843E-3</v>
      </c>
      <c r="H30" s="3">
        <f>STDEV(B30:F30)</f>
        <v>3.6469165057725903E-5</v>
      </c>
      <c r="I30" s="3">
        <f>MAX(B30:F30)</f>
        <v>5.2859259259258173E-3</v>
      </c>
      <c r="J30" s="3">
        <f>MIN(B30:F30)</f>
        <v>5.2059259259257373E-3</v>
      </c>
    </row>
    <row r="31" spans="1:10" x14ac:dyDescent="0.25">
      <c r="A31" s="4">
        <v>2</v>
      </c>
      <c r="B31" s="6">
        <f>B22-$P$15</f>
        <v>5.6259259259258242E-3</v>
      </c>
      <c r="C31" s="6">
        <f>C22-$P$15</f>
        <v>5.7059259259259042E-3</v>
      </c>
      <c r="D31" s="6">
        <f t="shared" ref="D31:F31" si="15">D22-$P$15</f>
        <v>5.7059259259254601E-3</v>
      </c>
      <c r="E31" s="6">
        <f t="shared" si="15"/>
        <v>5.6859259259257732E-3</v>
      </c>
      <c r="F31" s="6">
        <f t="shared" si="15"/>
        <v>5.7259259259255912E-3</v>
      </c>
      <c r="G31" s="3">
        <f t="shared" ref="G31:G35" si="16">AVERAGE(B31:F31)</f>
        <v>5.6899259259257113E-3</v>
      </c>
      <c r="H31" s="3">
        <f t="shared" ref="H31:H35" si="17">STDEV(B31:F31)</f>
        <v>3.8470768123259953E-5</v>
      </c>
      <c r="I31" s="3">
        <f t="shared" ref="I31:I35" si="18">MAX(B31:F31)</f>
        <v>5.7259259259255912E-3</v>
      </c>
      <c r="J31" s="3">
        <f t="shared" ref="J31:J35" si="19">MIN(B31:F31)</f>
        <v>5.6259259259258242E-3</v>
      </c>
    </row>
    <row r="32" spans="1:10" x14ac:dyDescent="0.25">
      <c r="A32" s="4">
        <v>3</v>
      </c>
      <c r="B32" s="6">
        <f t="shared" ref="B32:F32" si="20">B23-$P$15</f>
        <v>5.7959259259260498E-3</v>
      </c>
      <c r="C32" s="6">
        <f t="shared" si="20"/>
        <v>5.8759259259256857E-3</v>
      </c>
      <c r="D32" s="6">
        <f t="shared" si="20"/>
        <v>5.8459259259259332E-3</v>
      </c>
      <c r="E32" s="6">
        <f t="shared" si="20"/>
        <v>5.8459259259254891E-3</v>
      </c>
      <c r="F32" s="6">
        <f t="shared" si="20"/>
        <v>5.8959259259258167E-3</v>
      </c>
      <c r="G32" s="3">
        <f t="shared" si="16"/>
        <v>5.8519259259257952E-3</v>
      </c>
      <c r="H32" s="3">
        <f t="shared" si="17"/>
        <v>3.7815340802279372E-5</v>
      </c>
      <c r="I32" s="3">
        <f t="shared" si="18"/>
        <v>5.8959259259258167E-3</v>
      </c>
      <c r="J32" s="3">
        <f t="shared" si="19"/>
        <v>5.7959259259260498E-3</v>
      </c>
    </row>
    <row r="33" spans="1:10" x14ac:dyDescent="0.25">
      <c r="A33" s="36">
        <v>4</v>
      </c>
      <c r="B33" s="6">
        <f t="shared" ref="B33:F33" si="21">B24-$P$15</f>
        <v>5.4759259259257297E-3</v>
      </c>
      <c r="C33" s="6">
        <f t="shared" si="21"/>
        <v>5.5559259259258097E-3</v>
      </c>
      <c r="D33" s="6">
        <f t="shared" si="21"/>
        <v>5.5459259259261883E-3</v>
      </c>
      <c r="E33" s="6">
        <f t="shared" si="21"/>
        <v>5.6259259259258242E-3</v>
      </c>
      <c r="F33" s="6">
        <f t="shared" si="21"/>
        <v>5.6359259259258897E-3</v>
      </c>
      <c r="G33" s="3">
        <f t="shared" si="16"/>
        <v>5.5679259259258885E-3</v>
      </c>
      <c r="H33" s="3">
        <f t="shared" si="17"/>
        <v>6.5345237010838492E-5</v>
      </c>
      <c r="I33" s="3">
        <f t="shared" si="18"/>
        <v>5.6359259259258897E-3</v>
      </c>
      <c r="J33" s="3">
        <f t="shared" si="19"/>
        <v>5.4759259259257297E-3</v>
      </c>
    </row>
    <row r="34" spans="1:10" x14ac:dyDescent="0.25">
      <c r="A34" s="36">
        <v>5</v>
      </c>
      <c r="B34" s="6">
        <f t="shared" ref="B34:F34" si="22">B25-$P$15</f>
        <v>5.5959259259256277E-3</v>
      </c>
      <c r="C34" s="6">
        <f t="shared" si="22"/>
        <v>5.6659259259256422E-3</v>
      </c>
      <c r="D34" s="6">
        <f t="shared" si="22"/>
        <v>5.5959259259256277E-3</v>
      </c>
      <c r="E34" s="6">
        <f t="shared" si="22"/>
        <v>5.6859259259257732E-3</v>
      </c>
      <c r="F34" s="6">
        <f t="shared" si="22"/>
        <v>5.7359259259256567E-3</v>
      </c>
      <c r="G34" s="3">
        <f t="shared" si="16"/>
        <v>5.655925925925666E-3</v>
      </c>
      <c r="H34" s="3">
        <f t="shared" si="17"/>
        <v>6.0415229868001122E-5</v>
      </c>
      <c r="I34" s="3">
        <f t="shared" si="18"/>
        <v>5.7359259259256567E-3</v>
      </c>
      <c r="J34" s="3">
        <f t="shared" si="19"/>
        <v>5.5959259259256277E-3</v>
      </c>
    </row>
    <row r="35" spans="1:10" x14ac:dyDescent="0.25">
      <c r="A35" s="36">
        <v>6</v>
      </c>
      <c r="B35" s="6">
        <f t="shared" ref="B35:F35" si="23">B26-$P$15</f>
        <v>5.7159259259255257E-3</v>
      </c>
      <c r="C35" s="6">
        <f t="shared" si="23"/>
        <v>5.7159259259259697E-3</v>
      </c>
      <c r="D35" s="6">
        <f t="shared" si="23"/>
        <v>5.6859259259257732E-3</v>
      </c>
      <c r="E35" s="6">
        <f t="shared" si="23"/>
        <v>5.6959259259258387E-3</v>
      </c>
      <c r="F35" s="6">
        <f t="shared" si="23"/>
        <v>5.6859259259257732E-3</v>
      </c>
      <c r="G35" s="3">
        <f t="shared" si="16"/>
        <v>5.6999259259257768E-3</v>
      </c>
      <c r="H35" s="3">
        <f t="shared" si="17"/>
        <v>1.5165750888085327E-5</v>
      </c>
      <c r="I35" s="3">
        <f t="shared" si="18"/>
        <v>5.7159259259259697E-3</v>
      </c>
      <c r="J35" s="3">
        <f t="shared" si="19"/>
        <v>5.6859259259257732E-3</v>
      </c>
    </row>
    <row r="36" spans="1:10" ht="15.75" thickBot="1" x14ac:dyDescent="0.3"/>
    <row r="37" spans="1:10" ht="15.75" thickBot="1" x14ac:dyDescent="0.3">
      <c r="A37" s="13" t="s">
        <v>6</v>
      </c>
      <c r="B37" s="49" t="s">
        <v>34</v>
      </c>
      <c r="C37" s="50"/>
      <c r="D37" s="50"/>
      <c r="E37" s="50"/>
      <c r="F37" s="51"/>
      <c r="G37" s="13"/>
      <c r="H37" s="17"/>
      <c r="I37" s="5"/>
      <c r="J37" s="5"/>
    </row>
    <row r="38" spans="1:10" ht="15.75" thickBot="1" x14ac:dyDescent="0.3">
      <c r="A38" s="13" t="s">
        <v>2</v>
      </c>
      <c r="B38" s="33">
        <v>1</v>
      </c>
      <c r="C38" s="34">
        <v>2</v>
      </c>
      <c r="D38" s="34">
        <v>3</v>
      </c>
      <c r="E38" s="34">
        <v>4</v>
      </c>
      <c r="F38" s="35">
        <v>5</v>
      </c>
      <c r="G38" s="18" t="s">
        <v>3</v>
      </c>
      <c r="H38" s="19" t="s">
        <v>8</v>
      </c>
      <c r="I38" s="19" t="s">
        <v>4</v>
      </c>
      <c r="J38" s="20" t="s">
        <v>5</v>
      </c>
    </row>
    <row r="39" spans="1:10" x14ac:dyDescent="0.25">
      <c r="A39" s="3">
        <v>1</v>
      </c>
      <c r="B39" s="3">
        <f t="shared" ref="B39:F41" si="24">(($O$4*B30)/($P$7*$P$5*$O$10))</f>
        <v>1.3404018656023342</v>
      </c>
      <c r="C39" s="3">
        <f t="shared" si="24"/>
        <v>1.3455513889904249</v>
      </c>
      <c r="D39" s="3">
        <f t="shared" si="24"/>
        <v>1.3429766272963797</v>
      </c>
      <c r="E39" s="3">
        <f t="shared" si="24"/>
        <v>1.3609999591545827</v>
      </c>
      <c r="F39" s="3">
        <f t="shared" si="24"/>
        <v>1.3584251974606518</v>
      </c>
      <c r="G39" s="3">
        <f>AVERAGE(B39:F39)</f>
        <v>1.3496710077008747</v>
      </c>
      <c r="H39" s="3">
        <f>STDEV(B39:F39)</f>
        <v>9.3899409203834997E-3</v>
      </c>
      <c r="I39" s="3">
        <f>MAX(B39:F39)</f>
        <v>1.3609999591545827</v>
      </c>
      <c r="J39" s="3">
        <f>MIN(B39:F39)</f>
        <v>1.3404018656023342</v>
      </c>
    </row>
    <row r="40" spans="1:10" x14ac:dyDescent="0.25">
      <c r="A40" s="4">
        <v>2</v>
      </c>
      <c r="B40" s="3">
        <f t="shared" si="24"/>
        <v>1.4485418567515529</v>
      </c>
      <c r="C40" s="3">
        <f t="shared" si="24"/>
        <v>1.4691399503038014</v>
      </c>
      <c r="D40" s="3">
        <f t="shared" si="24"/>
        <v>1.469139950303687</v>
      </c>
      <c r="E40" s="3">
        <f t="shared" si="24"/>
        <v>1.4639904269157107</v>
      </c>
      <c r="F40" s="3">
        <f t="shared" si="24"/>
        <v>1.4742894736917775</v>
      </c>
      <c r="G40" s="3">
        <f t="shared" ref="G40:G44" si="25">AVERAGE(B40:F40)</f>
        <v>1.4650203315933059</v>
      </c>
      <c r="H40" s="3">
        <f t="shared" ref="H40:H44" si="26">STDEV(B40:F40)</f>
        <v>9.9053060103621426E-3</v>
      </c>
      <c r="I40" s="3">
        <f t="shared" ref="I40:I44" si="27">MAX(B40:F40)</f>
        <v>1.4742894736917775</v>
      </c>
      <c r="J40" s="3">
        <f t="shared" ref="J40:J43" si="28">MIN(B40:F40)</f>
        <v>1.4485418567515529</v>
      </c>
    </row>
    <row r="41" spans="1:10" x14ac:dyDescent="0.25">
      <c r="A41" s="4">
        <v>3</v>
      </c>
      <c r="B41" s="3">
        <f t="shared" si="24"/>
        <v>1.4923128055500952</v>
      </c>
      <c r="C41" s="3">
        <f t="shared" si="24"/>
        <v>1.5129108991022293</v>
      </c>
      <c r="D41" s="3">
        <f t="shared" si="24"/>
        <v>1.5051866140202077</v>
      </c>
      <c r="E41" s="3">
        <f t="shared" si="24"/>
        <v>1.5051866140200933</v>
      </c>
      <c r="F41" s="3">
        <f t="shared" si="24"/>
        <v>1.5180604224903198</v>
      </c>
      <c r="G41" s="3">
        <f t="shared" si="25"/>
        <v>1.5067314710365891</v>
      </c>
      <c r="H41" s="3">
        <f t="shared" si="26"/>
        <v>9.7365490944340705E-3</v>
      </c>
      <c r="I41" s="3">
        <f t="shared" si="27"/>
        <v>1.5180604224903198</v>
      </c>
      <c r="J41" s="3">
        <f t="shared" si="28"/>
        <v>1.4923128055500952</v>
      </c>
    </row>
    <row r="42" spans="1:10" x14ac:dyDescent="0.25">
      <c r="A42" s="4">
        <v>4</v>
      </c>
      <c r="B42" s="3">
        <f t="shared" ref="B42:F44" si="29">(($O$4*B33)/($P$7*$P$5*$O$10))</f>
        <v>1.4099204313411013</v>
      </c>
      <c r="C42" s="3">
        <f t="shared" si="29"/>
        <v>1.4305185248933499</v>
      </c>
      <c r="D42" s="3">
        <f t="shared" si="29"/>
        <v>1.427943763199419</v>
      </c>
      <c r="E42" s="3">
        <f t="shared" si="29"/>
        <v>1.4485418567515529</v>
      </c>
      <c r="F42" s="3">
        <f t="shared" si="29"/>
        <v>1.4511166184455981</v>
      </c>
      <c r="G42" s="3">
        <f t="shared" si="25"/>
        <v>1.4336082389262041</v>
      </c>
      <c r="H42" s="3">
        <f t="shared" si="26"/>
        <v>1.6824841314271866E-2</v>
      </c>
      <c r="I42" s="3">
        <f t="shared" si="27"/>
        <v>1.4511166184455981</v>
      </c>
      <c r="J42" s="3">
        <f t="shared" si="28"/>
        <v>1.4099204313411013</v>
      </c>
    </row>
    <row r="43" spans="1:10" x14ac:dyDescent="0.25">
      <c r="A43" s="36">
        <v>5</v>
      </c>
      <c r="B43" s="3">
        <f t="shared" si="29"/>
        <v>1.4408175716694169</v>
      </c>
      <c r="C43" s="3">
        <f t="shared" si="29"/>
        <v>1.45884090352762</v>
      </c>
      <c r="D43" s="3">
        <f t="shared" si="29"/>
        <v>1.4408175716694169</v>
      </c>
      <c r="E43" s="3">
        <f t="shared" si="29"/>
        <v>1.4639904269157107</v>
      </c>
      <c r="F43" s="3">
        <f t="shared" si="29"/>
        <v>1.476864235385823</v>
      </c>
      <c r="G43" s="3">
        <f t="shared" si="25"/>
        <v>1.4562661418335974</v>
      </c>
      <c r="H43" s="3">
        <f t="shared" si="26"/>
        <v>1.5555481960005418E-2</v>
      </c>
      <c r="I43" s="3">
        <f t="shared" si="27"/>
        <v>1.476864235385823</v>
      </c>
      <c r="J43" s="3">
        <f t="shared" si="28"/>
        <v>1.4408175716694169</v>
      </c>
    </row>
    <row r="44" spans="1:10" ht="15.75" thickBot="1" x14ac:dyDescent="0.3">
      <c r="A44" s="36">
        <v>6</v>
      </c>
      <c r="B44" s="3">
        <f t="shared" si="29"/>
        <v>1.4717147119977323</v>
      </c>
      <c r="C44" s="3">
        <f t="shared" si="29"/>
        <v>1.4717147119978466</v>
      </c>
      <c r="D44" s="3">
        <f t="shared" si="29"/>
        <v>1.4639904269157107</v>
      </c>
      <c r="E44" s="3">
        <f t="shared" si="29"/>
        <v>1.4665651886097559</v>
      </c>
      <c r="F44" s="3">
        <f t="shared" si="29"/>
        <v>1.4639904269157107</v>
      </c>
      <c r="G44" s="29">
        <f t="shared" si="25"/>
        <v>1.4675950932873512</v>
      </c>
      <c r="H44" s="29">
        <f t="shared" si="26"/>
        <v>3.9048194447820106E-3</v>
      </c>
      <c r="I44" s="3">
        <f t="shared" si="27"/>
        <v>1.4717147119978466</v>
      </c>
      <c r="J44" s="3">
        <f>MIN(B44:F44)</f>
        <v>1.4639904269157107</v>
      </c>
    </row>
    <row r="45" spans="1:10" ht="15.75" thickBot="1" x14ac:dyDescent="0.3">
      <c r="G45" s="31">
        <f>AVERAGE(B39:F44)</f>
        <v>1.4464820473963205</v>
      </c>
      <c r="H45" s="30">
        <f>STDEV(B39:F44)</f>
        <v>5.0361398223930147E-2</v>
      </c>
    </row>
    <row r="46" spans="1:10" ht="15.75" thickBot="1" x14ac:dyDescent="0.3"/>
    <row r="47" spans="1:10" ht="15.75" thickBot="1" x14ac:dyDescent="0.3">
      <c r="A47" s="13" t="s">
        <v>6</v>
      </c>
      <c r="B47" s="49" t="s">
        <v>35</v>
      </c>
      <c r="C47" s="50"/>
      <c r="D47" s="50"/>
      <c r="E47" s="50"/>
      <c r="F47" s="51"/>
      <c r="G47" s="13"/>
      <c r="H47" s="17"/>
      <c r="I47" s="5"/>
      <c r="J47" s="5"/>
    </row>
    <row r="48" spans="1:10" ht="15.75" thickBot="1" x14ac:dyDescent="0.3">
      <c r="A48" s="13" t="s">
        <v>2</v>
      </c>
      <c r="B48" s="33">
        <v>1</v>
      </c>
      <c r="C48" s="34">
        <v>2</v>
      </c>
      <c r="D48" s="34">
        <v>3</v>
      </c>
      <c r="E48" s="34">
        <v>4</v>
      </c>
      <c r="F48" s="35">
        <v>5</v>
      </c>
      <c r="G48" s="18" t="s">
        <v>3</v>
      </c>
      <c r="H48" s="19" t="s">
        <v>8</v>
      </c>
      <c r="I48" s="19" t="s">
        <v>4</v>
      </c>
      <c r="J48" s="20" t="s">
        <v>5</v>
      </c>
    </row>
    <row r="49" spans="1:10" x14ac:dyDescent="0.25">
      <c r="A49" s="3">
        <v>1</v>
      </c>
      <c r="B49" s="3">
        <f t="shared" ref="B49:F51" si="30">(($P$4*B30)/($P$7*$P$5*$O$10))</f>
        <v>3.4034551717902747E-2</v>
      </c>
      <c r="C49" s="3">
        <f t="shared" si="30"/>
        <v>3.4165304833496009E-2</v>
      </c>
      <c r="D49" s="3">
        <f t="shared" si="30"/>
        <v>3.4099928275699375E-2</v>
      </c>
      <c r="E49" s="3">
        <f t="shared" si="30"/>
        <v>3.4557564180272879E-2</v>
      </c>
      <c r="F49" s="3">
        <f t="shared" si="30"/>
        <v>3.4492187622479152E-2</v>
      </c>
      <c r="G49" s="3">
        <f>AVERAGE(B49:F49)</f>
        <v>3.4269907325970031E-2</v>
      </c>
      <c r="H49" s="3">
        <f>STDEV(B49:F49)</f>
        <v>2.3842284771756128E-4</v>
      </c>
      <c r="I49" s="3">
        <f>MAX(B49:F49)</f>
        <v>3.4557564180272879E-2</v>
      </c>
      <c r="J49" s="3">
        <f>MIN(B49:F49)</f>
        <v>3.4034551717902747E-2</v>
      </c>
    </row>
    <row r="50" spans="1:10" x14ac:dyDescent="0.25">
      <c r="A50" s="4">
        <v>2</v>
      </c>
      <c r="B50" s="3">
        <f t="shared" si="30"/>
        <v>3.678036714534378E-2</v>
      </c>
      <c r="C50" s="3">
        <f t="shared" si="30"/>
        <v>3.7303379607713912E-2</v>
      </c>
      <c r="D50" s="3">
        <f t="shared" si="30"/>
        <v>3.7303379607711004E-2</v>
      </c>
      <c r="E50" s="3">
        <f t="shared" si="30"/>
        <v>3.717262649212065E-2</v>
      </c>
      <c r="F50" s="3">
        <f t="shared" si="30"/>
        <v>3.7434132723304266E-2</v>
      </c>
      <c r="G50" s="3">
        <f t="shared" ref="G50:G54" si="31">AVERAGE(B50:F50)</f>
        <v>3.7198777115238724E-2</v>
      </c>
      <c r="H50" s="3">
        <f t="shared" ref="H50:H54" si="32">STDEV(B50:F50)</f>
        <v>2.5150863956745472E-4</v>
      </c>
      <c r="I50" s="3">
        <f t="shared" ref="I50:I54" si="33">MAX(B50:F50)</f>
        <v>3.7434132723304266E-2</v>
      </c>
      <c r="J50" s="3">
        <f t="shared" ref="J50:J54" si="34">MIN(B50:F50)</f>
        <v>3.678036714534378E-2</v>
      </c>
    </row>
    <row r="51" spans="1:10" x14ac:dyDescent="0.25">
      <c r="A51" s="4">
        <v>3</v>
      </c>
      <c r="B51" s="3">
        <f t="shared" si="30"/>
        <v>3.7891768627880677E-2</v>
      </c>
      <c r="C51" s="3">
        <f t="shared" si="30"/>
        <v>3.8414781090247908E-2</v>
      </c>
      <c r="D51" s="3">
        <f t="shared" si="30"/>
        <v>3.821865141686092E-2</v>
      </c>
      <c r="E51" s="3">
        <f t="shared" si="30"/>
        <v>3.821865141685802E-2</v>
      </c>
      <c r="F51" s="3">
        <f t="shared" si="30"/>
        <v>3.8545534205841163E-2</v>
      </c>
      <c r="G51" s="3">
        <f t="shared" si="31"/>
        <v>3.8257877351537739E-2</v>
      </c>
      <c r="H51" s="3">
        <f t="shared" si="32"/>
        <v>2.472236813543258E-4</v>
      </c>
      <c r="I51" s="3">
        <f t="shared" si="33"/>
        <v>3.8545534205841163E-2</v>
      </c>
      <c r="J51" s="3">
        <f t="shared" si="34"/>
        <v>3.7891768627880677E-2</v>
      </c>
    </row>
    <row r="52" spans="1:10" x14ac:dyDescent="0.25">
      <c r="A52" s="36">
        <v>4</v>
      </c>
      <c r="B52" s="3">
        <f t="shared" ref="B52:F54" si="35">(($P$4*B33)/($P$7*$P$5*$O$10))</f>
        <v>3.5799718778400137E-2</v>
      </c>
      <c r="C52" s="3">
        <f t="shared" si="35"/>
        <v>3.6322731240770276E-2</v>
      </c>
      <c r="D52" s="3">
        <f t="shared" si="35"/>
        <v>3.6257354682976549E-2</v>
      </c>
      <c r="E52" s="3">
        <f t="shared" si="35"/>
        <v>3.678036714534378E-2</v>
      </c>
      <c r="F52" s="3">
        <f t="shared" si="35"/>
        <v>3.6845743703140407E-2</v>
      </c>
      <c r="G52" s="3">
        <f t="shared" si="31"/>
        <v>3.6401183110126231E-2</v>
      </c>
      <c r="H52" s="3">
        <f t="shared" si="32"/>
        <v>4.2720466641455688E-4</v>
      </c>
      <c r="I52" s="3">
        <f t="shared" si="33"/>
        <v>3.6845743703140407E-2</v>
      </c>
      <c r="J52" s="3">
        <f t="shared" si="34"/>
        <v>3.5799718778400137E-2</v>
      </c>
    </row>
    <row r="53" spans="1:10" x14ac:dyDescent="0.25">
      <c r="A53" s="36">
        <v>5</v>
      </c>
      <c r="B53" s="3">
        <f t="shared" si="35"/>
        <v>3.6584237471953891E-2</v>
      </c>
      <c r="C53" s="3">
        <f t="shared" si="35"/>
        <v>3.7041873376527396E-2</v>
      </c>
      <c r="D53" s="3">
        <f t="shared" si="35"/>
        <v>3.6584237471953891E-2</v>
      </c>
      <c r="E53" s="3">
        <f t="shared" si="35"/>
        <v>3.717262649212065E-2</v>
      </c>
      <c r="F53" s="3">
        <f t="shared" si="35"/>
        <v>3.74995092811009E-2</v>
      </c>
      <c r="G53" s="3">
        <f t="shared" si="31"/>
        <v>3.6976496818731344E-2</v>
      </c>
      <c r="H53" s="3">
        <f t="shared" si="32"/>
        <v>3.9497397672361601E-4</v>
      </c>
      <c r="I53" s="3">
        <f t="shared" si="33"/>
        <v>3.74995092811009E-2</v>
      </c>
      <c r="J53" s="3">
        <f t="shared" si="34"/>
        <v>3.6584237471953891E-2</v>
      </c>
    </row>
    <row r="54" spans="1:10" ht="15.75" thickBot="1" x14ac:dyDescent="0.3">
      <c r="A54" s="36">
        <v>6</v>
      </c>
      <c r="B54" s="3">
        <f t="shared" si="35"/>
        <v>3.7368756165507638E-2</v>
      </c>
      <c r="C54" s="3">
        <f t="shared" si="35"/>
        <v>3.7368756165510539E-2</v>
      </c>
      <c r="D54" s="3">
        <f t="shared" si="35"/>
        <v>3.717262649212065E-2</v>
      </c>
      <c r="E54" s="3">
        <f t="shared" si="35"/>
        <v>3.7238003049917277E-2</v>
      </c>
      <c r="F54" s="3">
        <f t="shared" si="35"/>
        <v>3.717262649212065E-2</v>
      </c>
      <c r="G54" s="29">
        <f t="shared" si="31"/>
        <v>3.7264153673035351E-2</v>
      </c>
      <c r="H54" s="29">
        <f t="shared" si="32"/>
        <v>9.9148458945771029E-5</v>
      </c>
      <c r="I54" s="3">
        <f t="shared" si="33"/>
        <v>3.7368756165510539E-2</v>
      </c>
      <c r="J54" s="3">
        <f t="shared" si="34"/>
        <v>3.717262649212065E-2</v>
      </c>
    </row>
    <row r="55" spans="1:10" ht="15.75" thickBot="1" x14ac:dyDescent="0.3">
      <c r="G55" s="31">
        <f>AVERAGE(B49:F54)</f>
        <v>3.6728065899106571E-2</v>
      </c>
      <c r="H55" s="30">
        <f>STDEV(B49:F54)</f>
        <v>1.2787415896858788E-3</v>
      </c>
    </row>
  </sheetData>
  <mergeCells count="18">
    <mergeCell ref="B19:F19"/>
    <mergeCell ref="B28:F28"/>
    <mergeCell ref="B37:F37"/>
    <mergeCell ref="B47:F47"/>
    <mergeCell ref="M10:N10"/>
    <mergeCell ref="L13:N13"/>
    <mergeCell ref="N15:O15"/>
    <mergeCell ref="B1:F1"/>
    <mergeCell ref="M2:N2"/>
    <mergeCell ref="L3:L4"/>
    <mergeCell ref="M3:N4"/>
    <mergeCell ref="L5:L6"/>
    <mergeCell ref="M5:N6"/>
    <mergeCell ref="L7:L8"/>
    <mergeCell ref="M7:N8"/>
    <mergeCell ref="M9:N9"/>
    <mergeCell ref="B10:F10"/>
    <mergeCell ref="L12:N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B35243-453A-4EF9-B857-FAEEC2A578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7B032F-75B5-4B5B-B474-CBE1C719B1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E27723-C28B-4200-94FF-F21B28AE758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Control - Day 0</vt:lpstr>
      <vt:lpstr>Control - Day 28</vt:lpstr>
      <vt:lpstr>Control - CR</vt:lpstr>
      <vt:lpstr>Test - Day 0</vt:lpstr>
      <vt:lpstr>Test - Day 28</vt:lpstr>
      <vt:lpstr>Test - CR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2022-06-23T14:06:40Z</dcterms:created>
  <dcterms:modified xsi:type="dcterms:W3CDTF">2024-04-30T09:51:59Z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